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Projets\Contenu Excel\10 - Budget Tresorerie\"/>
    </mc:Choice>
  </mc:AlternateContent>
  <xr:revisionPtr revIDLastSave="0" documentId="8_{ADAB1F4A-0532-4841-9141-CF83EB269FC1}" xr6:coauthVersionLast="47" xr6:coauthVersionMax="47" xr10:uidLastSave="{00000000-0000-0000-0000-000000000000}"/>
  <bookViews>
    <workbookView xWindow="-108" yWindow="-108" windowWidth="23256" windowHeight="12576" xr2:uid="{A088E0E1-420F-4B8A-B4BF-9F18F1FBB75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  <c r="N28" i="1"/>
  <c r="O28" i="1"/>
  <c r="D26" i="1"/>
  <c r="E26" i="1"/>
  <c r="F26" i="1"/>
  <c r="G26" i="1"/>
  <c r="H26" i="1"/>
  <c r="I26" i="1"/>
  <c r="J26" i="1"/>
  <c r="K26" i="1"/>
  <c r="L26" i="1"/>
  <c r="M26" i="1"/>
  <c r="N26" i="1"/>
  <c r="O26" i="1"/>
  <c r="C26" i="1"/>
  <c r="D14" i="1"/>
  <c r="D28" i="1" s="1"/>
  <c r="E14" i="1"/>
  <c r="E28" i="1" s="1"/>
  <c r="F14" i="1"/>
  <c r="G14" i="1"/>
  <c r="H14" i="1"/>
  <c r="H28" i="1" s="1"/>
  <c r="I14" i="1"/>
  <c r="J14" i="1"/>
  <c r="J28" i="1" s="1"/>
  <c r="K14" i="1"/>
  <c r="K28" i="1" s="1"/>
  <c r="L14" i="1"/>
  <c r="L28" i="1" s="1"/>
  <c r="M14" i="1"/>
  <c r="M28" i="1" s="1"/>
  <c r="N14" i="1"/>
  <c r="O14" i="1"/>
  <c r="C14" i="1"/>
  <c r="C28" i="1" s="1"/>
  <c r="C29" i="1" s="1"/>
  <c r="D5" i="1" s="1"/>
  <c r="D4" i="1"/>
  <c r="E4" i="1" s="1"/>
  <c r="F4" i="1" s="1"/>
  <c r="G4" i="1" s="1"/>
  <c r="H4" i="1" s="1"/>
  <c r="I4" i="1" s="1"/>
  <c r="J4" i="1" s="1"/>
  <c r="K4" i="1" s="1"/>
  <c r="L4" i="1" s="1"/>
  <c r="M4" i="1" s="1"/>
  <c r="N4" i="1" s="1"/>
  <c r="O4" i="1" s="1"/>
  <c r="G28" i="1" l="1"/>
  <c r="I28" i="1"/>
  <c r="D29" i="1"/>
  <c r="E5" i="1" s="1"/>
  <c r="E29" i="1" s="1"/>
  <c r="F5" i="1" s="1"/>
  <c r="F29" i="1" s="1"/>
  <c r="G5" i="1" s="1"/>
  <c r="G29" i="1" l="1"/>
  <c r="H5" i="1" s="1"/>
  <c r="H29" i="1" s="1"/>
  <c r="I5" i="1" s="1"/>
  <c r="I29" i="1" s="1"/>
  <c r="J5" i="1" s="1"/>
  <c r="J29" i="1" s="1"/>
  <c r="K5" i="1" s="1"/>
  <c r="K29" i="1" s="1"/>
  <c r="L5" i="1" s="1"/>
  <c r="L29" i="1" s="1"/>
  <c r="M5" i="1" s="1"/>
  <c r="M29" i="1" s="1"/>
  <c r="N5" i="1" s="1"/>
  <c r="N29" i="1" s="1"/>
  <c r="O5" i="1" s="1"/>
  <c r="O29" i="1" s="1"/>
</calcChain>
</file>

<file path=xl/sharedStrings.xml><?xml version="1.0" encoding="utf-8"?>
<sst xmlns="http://schemas.openxmlformats.org/spreadsheetml/2006/main" count="24" uniqueCount="23">
  <si>
    <t>VideodeCompta Ltd, Budget de Tresorerie (rolling forecast)</t>
  </si>
  <si>
    <t>En euros</t>
  </si>
  <si>
    <t>Trésorerie ouverture</t>
  </si>
  <si>
    <t>Encaissements</t>
  </si>
  <si>
    <t>Paiements clients</t>
  </si>
  <si>
    <t xml:space="preserve">    Norway Corp</t>
  </si>
  <si>
    <t xml:space="preserve">    Oil Ltd</t>
  </si>
  <si>
    <t xml:space="preserve">    Autres clients</t>
  </si>
  <si>
    <t>Emprunts</t>
  </si>
  <si>
    <t>Intérêts sur prêts</t>
  </si>
  <si>
    <t>Total encaissements</t>
  </si>
  <si>
    <t>Décaissements</t>
  </si>
  <si>
    <t>Salaires</t>
  </si>
  <si>
    <t>Fournisseurs</t>
  </si>
  <si>
    <t xml:space="preserve">    Marchandises et fournitures</t>
  </si>
  <si>
    <t xml:space="preserve">    Electricité</t>
  </si>
  <si>
    <t xml:space="preserve">    Loyer</t>
  </si>
  <si>
    <t xml:space="preserve">    Assurance</t>
  </si>
  <si>
    <t xml:space="preserve">    Autres dépenses</t>
  </si>
  <si>
    <t>Remboursements des emprunts</t>
  </si>
  <si>
    <t>Impôts et taxes</t>
  </si>
  <si>
    <t>Variation de trésorerie</t>
  </si>
  <si>
    <t>Tresorerie de clôture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</si>
</sst>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BFAF5"/>
        <bgColor rgb="FFFBFAF5"/>
      </patternFill>
    </fill>
    <fill>
      <patternFill patternType="solid">
        <fgColor rgb="FFBCCCE4"/>
        <bgColor rgb="FFBCCCE4"/>
      </patternFill>
    </fill>
    <fill>
      <patternFill patternType="solid">
        <fgColor rgb="FFEAEAEA"/>
        <bgColor rgb="FFEAEAEA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/>
    <xf numFmtId="0" fontId="2" fillId="3" borderId="0" xfId="0" applyFont="1" applyFill="1" applyAlignment="1">
      <alignment horizontal="centerContinuous" vertical="center"/>
    </xf>
    <xf numFmtId="0" fontId="0" fillId="3" borderId="0" xfId="0" applyFill="1" applyAlignment="1">
      <alignment horizontal="centerContinuous"/>
    </xf>
    <xf numFmtId="3" fontId="3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41" fontId="0" fillId="0" borderId="0" xfId="1" applyFont="1"/>
    <xf numFmtId="0" fontId="5" fillId="0" borderId="0" xfId="0" applyFont="1" applyAlignment="1">
      <alignment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3" fontId="6" fillId="4" borderId="1" xfId="0" applyNumberFormat="1" applyFont="1" applyFill="1" applyBorder="1" applyAlignment="1">
      <alignment vertical="center"/>
    </xf>
    <xf numFmtId="3" fontId="5" fillId="4" borderId="1" xfId="0" applyNumberFormat="1" applyFont="1" applyFill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/>
    </xf>
    <xf numFmtId="0" fontId="6" fillId="5" borderId="3" xfId="0" applyFont="1" applyFill="1" applyBorder="1" applyAlignment="1">
      <alignment vertical="center" wrapText="1"/>
    </xf>
    <xf numFmtId="3" fontId="4" fillId="5" borderId="4" xfId="0" applyNumberFormat="1" applyFont="1" applyFill="1" applyBorder="1" applyAlignment="1">
      <alignment vertical="center"/>
    </xf>
    <xf numFmtId="3" fontId="4" fillId="5" borderId="5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3" fontId="4" fillId="6" borderId="1" xfId="0" applyNumberFormat="1" applyFont="1" applyFill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3" fontId="4" fillId="0" borderId="4" xfId="0" applyNumberFormat="1" applyFont="1" applyBorder="1" applyAlignment="1">
      <alignment vertical="center"/>
    </xf>
    <xf numFmtId="3" fontId="4" fillId="5" borderId="0" xfId="0" applyNumberFormat="1" applyFont="1" applyFill="1" applyAlignment="1">
      <alignment vertical="center"/>
    </xf>
    <xf numFmtId="0" fontId="3" fillId="4" borderId="1" xfId="0" applyFont="1" applyFill="1" applyBorder="1" applyAlignment="1">
      <alignment vertical="center" wrapText="1"/>
    </xf>
    <xf numFmtId="3" fontId="3" fillId="7" borderId="1" xfId="0" applyNumberFormat="1" applyFont="1" applyFill="1" applyBorder="1" applyAlignment="1">
      <alignment vertical="center"/>
    </xf>
    <xf numFmtId="3" fontId="5" fillId="6" borderId="1" xfId="0" applyNumberFormat="1" applyFont="1" applyFill="1" applyBorder="1" applyAlignment="1">
      <alignment vertical="center"/>
    </xf>
  </cellXfs>
  <cellStyles count="2">
    <cellStyle name="Milliers [0]" xfId="1" builtinId="6"/>
    <cellStyle name="Normal" xfId="0" builtinId="0"/>
  </cellStyles>
  <dxfs count="3"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8504C-36BA-4987-8D1B-F8DE38826181}">
  <dimension ref="A1:P52"/>
  <sheetViews>
    <sheetView tabSelected="1" workbookViewId="0">
      <pane ySplit="4" topLeftCell="A11" activePane="bottomLeft" state="frozen"/>
      <selection pane="bottomLeft" activeCell="G10" sqref="G10"/>
    </sheetView>
  </sheetViews>
  <sheetFormatPr baseColWidth="10" defaultRowHeight="14.4" x14ac:dyDescent="0.3"/>
  <cols>
    <col min="1" max="1" width="1.6640625" customWidth="1"/>
    <col min="2" max="2" width="35.44140625" customWidth="1"/>
    <col min="16" max="16" width="1.77734375" customWidth="1"/>
  </cols>
  <sheetData>
    <row r="1" spans="1:16" ht="7.2" customHeight="1" x14ac:dyDescent="0.3"/>
    <row r="2" spans="1:16" ht="31.2" x14ac:dyDescent="0.3">
      <c r="A2" s="1"/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"/>
    </row>
    <row r="4" spans="1:16" x14ac:dyDescent="0.3">
      <c r="B4" s="7" t="s">
        <v>1</v>
      </c>
      <c r="C4" s="8">
        <v>45103</v>
      </c>
      <c r="D4" s="8">
        <f>C4+7</f>
        <v>45110</v>
      </c>
      <c r="E4" s="8">
        <f t="shared" ref="E4:O4" si="0">D4+7</f>
        <v>45117</v>
      </c>
      <c r="F4" s="8">
        <f t="shared" si="0"/>
        <v>45124</v>
      </c>
      <c r="G4" s="8">
        <f t="shared" si="0"/>
        <v>45131</v>
      </c>
      <c r="H4" s="8">
        <f t="shared" si="0"/>
        <v>45138</v>
      </c>
      <c r="I4" s="8">
        <f t="shared" si="0"/>
        <v>45145</v>
      </c>
      <c r="J4" s="8">
        <f t="shared" si="0"/>
        <v>45152</v>
      </c>
      <c r="K4" s="8">
        <f t="shared" si="0"/>
        <v>45159</v>
      </c>
      <c r="L4" s="8">
        <f t="shared" si="0"/>
        <v>45166</v>
      </c>
      <c r="M4" s="8">
        <f t="shared" si="0"/>
        <v>45173</v>
      </c>
      <c r="N4" s="8">
        <f t="shared" si="0"/>
        <v>45180</v>
      </c>
      <c r="O4" s="8">
        <f t="shared" si="0"/>
        <v>45187</v>
      </c>
    </row>
    <row r="5" spans="1:16" x14ac:dyDescent="0.3">
      <c r="B5" s="9" t="s">
        <v>2</v>
      </c>
      <c r="C5" s="10">
        <v>425000</v>
      </c>
      <c r="D5" s="11">
        <f>C29</f>
        <v>155000</v>
      </c>
      <c r="E5" s="11">
        <f t="shared" ref="E5:O5" si="1">D29</f>
        <v>120000</v>
      </c>
      <c r="F5" s="11">
        <f t="shared" si="1"/>
        <v>70000</v>
      </c>
      <c r="G5" s="11">
        <f t="shared" si="1"/>
        <v>85000</v>
      </c>
      <c r="H5" s="11">
        <f t="shared" si="1"/>
        <v>-450000</v>
      </c>
      <c r="I5" s="11">
        <f t="shared" si="1"/>
        <v>-134500</v>
      </c>
      <c r="J5" s="11">
        <f t="shared" si="1"/>
        <v>355500</v>
      </c>
      <c r="K5" s="11">
        <f t="shared" si="1"/>
        <v>300500</v>
      </c>
      <c r="L5" s="11">
        <f t="shared" si="1"/>
        <v>125500</v>
      </c>
      <c r="M5" s="11">
        <f t="shared" si="1"/>
        <v>220500</v>
      </c>
      <c r="N5" s="11">
        <f t="shared" si="1"/>
        <v>110500</v>
      </c>
      <c r="O5" s="11">
        <f t="shared" si="1"/>
        <v>465500</v>
      </c>
    </row>
    <row r="6" spans="1:16" x14ac:dyDescent="0.3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6" x14ac:dyDescent="0.3">
      <c r="B7" s="14" t="s">
        <v>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</row>
    <row r="8" spans="1:16" x14ac:dyDescent="0.3">
      <c r="B8" s="1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5"/>
    </row>
    <row r="9" spans="1:16" x14ac:dyDescent="0.3">
      <c r="B9" s="17" t="s">
        <v>5</v>
      </c>
      <c r="C9" s="4">
        <v>445000</v>
      </c>
      <c r="D9" s="4"/>
      <c r="E9" s="4"/>
      <c r="F9" s="4">
        <v>50000</v>
      </c>
      <c r="G9" s="4"/>
      <c r="H9" s="4"/>
      <c r="I9" s="4">
        <v>600000</v>
      </c>
      <c r="J9" s="4"/>
      <c r="K9" s="4">
        <v>100000</v>
      </c>
      <c r="L9" s="4"/>
      <c r="M9" s="4"/>
      <c r="N9" s="4">
        <v>410000</v>
      </c>
      <c r="O9" s="5"/>
    </row>
    <row r="10" spans="1:16" x14ac:dyDescent="0.3">
      <c r="B10" s="17" t="s">
        <v>6</v>
      </c>
      <c r="C10" s="4"/>
      <c r="D10" s="4"/>
      <c r="E10" s="4">
        <v>80000</v>
      </c>
      <c r="F10" s="4"/>
      <c r="G10" s="4"/>
      <c r="H10" s="4">
        <v>440500</v>
      </c>
      <c r="I10" s="4"/>
      <c r="J10" s="4"/>
      <c r="K10" s="4"/>
      <c r="L10" s="4">
        <v>510000</v>
      </c>
      <c r="M10" s="4"/>
      <c r="N10" s="4"/>
      <c r="O10" s="5"/>
    </row>
    <row r="11" spans="1:16" x14ac:dyDescent="0.3">
      <c r="B11" s="17" t="s">
        <v>7</v>
      </c>
      <c r="C11" s="4">
        <v>10000</v>
      </c>
      <c r="D11" s="4">
        <v>10000</v>
      </c>
      <c r="E11" s="4">
        <v>10000</v>
      </c>
      <c r="F11" s="4">
        <v>10000</v>
      </c>
      <c r="G11" s="4">
        <v>10000</v>
      </c>
      <c r="H11" s="4">
        <v>10000</v>
      </c>
      <c r="I11" s="4">
        <v>10000</v>
      </c>
      <c r="J11" s="4">
        <v>10000</v>
      </c>
      <c r="K11" s="4">
        <v>10000</v>
      </c>
      <c r="L11" s="4">
        <v>10000</v>
      </c>
      <c r="M11" s="4">
        <v>10000</v>
      </c>
      <c r="N11" s="4">
        <v>10000</v>
      </c>
      <c r="O11" s="4">
        <v>10000</v>
      </c>
    </row>
    <row r="12" spans="1:16" x14ac:dyDescent="0.3">
      <c r="B12" s="17" t="s">
        <v>8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5"/>
    </row>
    <row r="13" spans="1:16" x14ac:dyDescent="0.3">
      <c r="B13" s="17" t="s">
        <v>9</v>
      </c>
      <c r="C13" s="4"/>
      <c r="D13" s="5"/>
      <c r="E13" s="5"/>
      <c r="F13" s="5"/>
      <c r="G13" s="5"/>
      <c r="H13" s="5"/>
      <c r="I13" s="5"/>
      <c r="J13" s="5"/>
      <c r="K13" s="4"/>
      <c r="L13" s="5"/>
      <c r="M13" s="5"/>
      <c r="N13" s="5"/>
      <c r="O13" s="5"/>
    </row>
    <row r="14" spans="1:16" x14ac:dyDescent="0.3">
      <c r="B14" s="18" t="s">
        <v>10</v>
      </c>
      <c r="C14" s="19">
        <f>SUM(C9:C13)</f>
        <v>455000</v>
      </c>
      <c r="D14" s="19">
        <f t="shared" ref="D14:O14" si="2">SUM(D9:D13)</f>
        <v>10000</v>
      </c>
      <c r="E14" s="19">
        <f t="shared" si="2"/>
        <v>90000</v>
      </c>
      <c r="F14" s="19">
        <f t="shared" si="2"/>
        <v>60000</v>
      </c>
      <c r="G14" s="19">
        <f t="shared" si="2"/>
        <v>10000</v>
      </c>
      <c r="H14" s="19">
        <f t="shared" si="2"/>
        <v>450500</v>
      </c>
      <c r="I14" s="19">
        <f t="shared" si="2"/>
        <v>610000</v>
      </c>
      <c r="J14" s="19">
        <f t="shared" si="2"/>
        <v>10000</v>
      </c>
      <c r="K14" s="19">
        <f t="shared" si="2"/>
        <v>110000</v>
      </c>
      <c r="L14" s="19">
        <f t="shared" si="2"/>
        <v>520000</v>
      </c>
      <c r="M14" s="19">
        <f t="shared" si="2"/>
        <v>10000</v>
      </c>
      <c r="N14" s="19">
        <f t="shared" si="2"/>
        <v>420000</v>
      </c>
      <c r="O14" s="19">
        <f t="shared" si="2"/>
        <v>10000</v>
      </c>
    </row>
    <row r="15" spans="1:16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6" x14ac:dyDescent="0.3">
      <c r="B16" s="14" t="s">
        <v>11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16"/>
    </row>
    <row r="17" spans="2:15" x14ac:dyDescent="0.3">
      <c r="B17" s="23" t="s">
        <v>12</v>
      </c>
      <c r="C17" s="24">
        <v>245000</v>
      </c>
      <c r="D17" s="24"/>
      <c r="E17" s="24"/>
      <c r="F17" s="24"/>
      <c r="G17" s="24">
        <v>245000</v>
      </c>
      <c r="H17" s="24"/>
      <c r="I17" s="24"/>
      <c r="J17" s="24"/>
      <c r="K17" s="24"/>
      <c r="L17" s="24">
        <v>245000</v>
      </c>
      <c r="M17" s="24"/>
      <c r="N17" s="24"/>
      <c r="O17" s="24"/>
    </row>
    <row r="18" spans="2:15" x14ac:dyDescent="0.3">
      <c r="B18" s="23" t="s">
        <v>13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5"/>
    </row>
    <row r="19" spans="2:15" x14ac:dyDescent="0.3">
      <c r="B19" s="23" t="s">
        <v>14</v>
      </c>
      <c r="C19" s="24">
        <v>300000</v>
      </c>
      <c r="D19" s="24"/>
      <c r="E19" s="24"/>
      <c r="F19" s="24"/>
      <c r="G19" s="24">
        <v>210000</v>
      </c>
      <c r="H19" s="24"/>
      <c r="I19" s="24"/>
      <c r="J19" s="24"/>
      <c r="K19" s="24">
        <v>240000</v>
      </c>
      <c r="L19" s="24"/>
      <c r="M19" s="24"/>
      <c r="N19" s="24"/>
      <c r="O19" s="5">
        <v>235000</v>
      </c>
    </row>
    <row r="20" spans="2:15" x14ac:dyDescent="0.3">
      <c r="B20" s="23" t="s">
        <v>15</v>
      </c>
      <c r="C20" s="24">
        <v>45000</v>
      </c>
      <c r="D20" s="24"/>
      <c r="E20" s="24"/>
      <c r="F20" s="24"/>
      <c r="G20" s="24">
        <v>45000</v>
      </c>
      <c r="H20" s="24"/>
      <c r="I20" s="24"/>
      <c r="J20" s="24"/>
      <c r="K20" s="24"/>
      <c r="L20" s="24">
        <v>45000</v>
      </c>
      <c r="M20" s="24"/>
      <c r="N20" s="24"/>
      <c r="O20" s="5"/>
    </row>
    <row r="21" spans="2:15" x14ac:dyDescent="0.3">
      <c r="B21" s="23" t="s">
        <v>16</v>
      </c>
      <c r="C21" s="24">
        <v>90000</v>
      </c>
      <c r="D21" s="24"/>
      <c r="E21" s="24"/>
      <c r="F21" s="24"/>
      <c r="G21" s="24"/>
      <c r="H21" s="24">
        <v>90000</v>
      </c>
      <c r="I21" s="24"/>
      <c r="J21" s="24"/>
      <c r="K21" s="24"/>
      <c r="L21" s="24">
        <v>90000</v>
      </c>
      <c r="M21" s="24"/>
      <c r="N21" s="24"/>
      <c r="O21" s="5"/>
    </row>
    <row r="22" spans="2:15" x14ac:dyDescent="0.3">
      <c r="B22" s="23" t="s">
        <v>17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5"/>
    </row>
    <row r="23" spans="2:15" x14ac:dyDescent="0.3">
      <c r="B23" s="23" t="s">
        <v>18</v>
      </c>
      <c r="C23" s="24">
        <v>45000</v>
      </c>
      <c r="D23" s="24">
        <v>45000</v>
      </c>
      <c r="E23" s="24">
        <v>45000</v>
      </c>
      <c r="F23" s="24">
        <v>45000</v>
      </c>
      <c r="G23" s="24">
        <v>45000</v>
      </c>
      <c r="H23" s="24">
        <v>45000</v>
      </c>
      <c r="I23" s="24">
        <v>45000</v>
      </c>
      <c r="J23" s="24">
        <v>45000</v>
      </c>
      <c r="K23" s="24">
        <v>45000</v>
      </c>
      <c r="L23" s="24">
        <v>45000</v>
      </c>
      <c r="M23" s="24">
        <v>45000</v>
      </c>
      <c r="N23" s="24">
        <v>45000</v>
      </c>
      <c r="O23" s="24">
        <v>45000</v>
      </c>
    </row>
    <row r="24" spans="2:15" x14ac:dyDescent="0.3">
      <c r="B24" s="23" t="s">
        <v>19</v>
      </c>
      <c r="C24" s="24"/>
      <c r="D24" s="24"/>
      <c r="E24" s="24">
        <v>75000</v>
      </c>
      <c r="F24" s="24"/>
      <c r="G24" s="24"/>
      <c r="H24" s="24"/>
      <c r="I24" s="24">
        <v>75000</v>
      </c>
      <c r="J24" s="24"/>
      <c r="K24" s="24"/>
      <c r="L24" s="24"/>
      <c r="M24" s="24">
        <v>75000</v>
      </c>
      <c r="N24" s="24"/>
      <c r="O24" s="5"/>
    </row>
    <row r="25" spans="2:15" x14ac:dyDescent="0.3">
      <c r="B25" s="23" t="s">
        <v>20</v>
      </c>
      <c r="C25" s="24"/>
      <c r="D25" s="24"/>
      <c r="E25" s="24">
        <v>20000</v>
      </c>
      <c r="F25" s="24"/>
      <c r="G25" s="24"/>
      <c r="H25" s="24"/>
      <c r="I25" s="24"/>
      <c r="J25" s="24">
        <v>20000</v>
      </c>
      <c r="K25" s="24"/>
      <c r="L25" s="24"/>
      <c r="M25" s="24"/>
      <c r="N25" s="24">
        <v>20000</v>
      </c>
      <c r="O25" s="5"/>
    </row>
    <row r="26" spans="2:15" x14ac:dyDescent="0.3">
      <c r="B26" s="18" t="s">
        <v>10</v>
      </c>
      <c r="C26" s="19">
        <f>SUM(C17:C25)</f>
        <v>725000</v>
      </c>
      <c r="D26" s="19">
        <f t="shared" ref="D26:O26" si="3">SUM(D17:D25)</f>
        <v>45000</v>
      </c>
      <c r="E26" s="19">
        <f t="shared" si="3"/>
        <v>140000</v>
      </c>
      <c r="F26" s="19">
        <f t="shared" si="3"/>
        <v>45000</v>
      </c>
      <c r="G26" s="19">
        <f t="shared" si="3"/>
        <v>545000</v>
      </c>
      <c r="H26" s="19">
        <f t="shared" si="3"/>
        <v>135000</v>
      </c>
      <c r="I26" s="19">
        <f t="shared" si="3"/>
        <v>120000</v>
      </c>
      <c r="J26" s="19">
        <f t="shared" si="3"/>
        <v>65000</v>
      </c>
      <c r="K26" s="19">
        <f t="shared" si="3"/>
        <v>285000</v>
      </c>
      <c r="L26" s="19">
        <f t="shared" si="3"/>
        <v>425000</v>
      </c>
      <c r="M26" s="19">
        <f t="shared" si="3"/>
        <v>120000</v>
      </c>
      <c r="N26" s="19">
        <f t="shared" si="3"/>
        <v>65000</v>
      </c>
      <c r="O26" s="19">
        <f t="shared" si="3"/>
        <v>280000</v>
      </c>
    </row>
    <row r="27" spans="2:15" x14ac:dyDescent="0.3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2:15" x14ac:dyDescent="0.3">
      <c r="B28" s="18" t="s">
        <v>21</v>
      </c>
      <c r="C28" s="19">
        <f>C14-C26</f>
        <v>-270000</v>
      </c>
      <c r="D28" s="19">
        <f t="shared" ref="D28:O28" si="4">D14-D26</f>
        <v>-35000</v>
      </c>
      <c r="E28" s="19">
        <f t="shared" si="4"/>
        <v>-50000</v>
      </c>
      <c r="F28" s="19">
        <f t="shared" si="4"/>
        <v>15000</v>
      </c>
      <c r="G28" s="19">
        <f t="shared" si="4"/>
        <v>-535000</v>
      </c>
      <c r="H28" s="19">
        <f t="shared" si="4"/>
        <v>315500</v>
      </c>
      <c r="I28" s="19">
        <f t="shared" si="4"/>
        <v>490000</v>
      </c>
      <c r="J28" s="19">
        <f t="shared" si="4"/>
        <v>-55000</v>
      </c>
      <c r="K28" s="19">
        <f t="shared" si="4"/>
        <v>-175000</v>
      </c>
      <c r="L28" s="19">
        <f t="shared" si="4"/>
        <v>95000</v>
      </c>
      <c r="M28" s="19">
        <f t="shared" si="4"/>
        <v>-110000</v>
      </c>
      <c r="N28" s="19">
        <f t="shared" si="4"/>
        <v>355000</v>
      </c>
      <c r="O28" s="19">
        <f t="shared" si="4"/>
        <v>-270000</v>
      </c>
    </row>
    <row r="29" spans="2:15" x14ac:dyDescent="0.3">
      <c r="B29" s="9" t="s">
        <v>22</v>
      </c>
      <c r="C29" s="25">
        <f>C5+C28</f>
        <v>155000</v>
      </c>
      <c r="D29" s="25">
        <f t="shared" ref="D29:O29" si="5">D5+D28</f>
        <v>120000</v>
      </c>
      <c r="E29" s="25">
        <f t="shared" si="5"/>
        <v>70000</v>
      </c>
      <c r="F29" s="25">
        <f t="shared" si="5"/>
        <v>85000</v>
      </c>
      <c r="G29" s="25">
        <f t="shared" si="5"/>
        <v>-450000</v>
      </c>
      <c r="H29" s="25">
        <f t="shared" si="5"/>
        <v>-134500</v>
      </c>
      <c r="I29" s="25">
        <f t="shared" si="5"/>
        <v>355500</v>
      </c>
      <c r="J29" s="25">
        <f t="shared" si="5"/>
        <v>300500</v>
      </c>
      <c r="K29" s="25">
        <f t="shared" si="5"/>
        <v>125500</v>
      </c>
      <c r="L29" s="25">
        <f t="shared" si="5"/>
        <v>220500</v>
      </c>
      <c r="M29" s="25">
        <f t="shared" si="5"/>
        <v>110500</v>
      </c>
      <c r="N29" s="25">
        <f t="shared" si="5"/>
        <v>465500</v>
      </c>
      <c r="O29" s="25">
        <f t="shared" si="5"/>
        <v>195500</v>
      </c>
    </row>
    <row r="30" spans="2:15" x14ac:dyDescent="0.3"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2:15" x14ac:dyDescent="0.3"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2:15" x14ac:dyDescent="0.3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3:15" x14ac:dyDescent="0.3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3:15" x14ac:dyDescent="0.3"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3:15" x14ac:dyDescent="0.3"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3:15" x14ac:dyDescent="0.3"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3:15" x14ac:dyDescent="0.3"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3:15" x14ac:dyDescent="0.3"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3:15" x14ac:dyDescent="0.3"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3:15" x14ac:dyDescent="0.3"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3:15" x14ac:dyDescent="0.3"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3:15" x14ac:dyDescent="0.3"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3:15" x14ac:dyDescent="0.3"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3:15" x14ac:dyDescent="0.3"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3:15" x14ac:dyDescent="0.3"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3:15" x14ac:dyDescent="0.3"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3:15" x14ac:dyDescent="0.3"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3:15" x14ac:dyDescent="0.3"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3:15" x14ac:dyDescent="0.3"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3:15" x14ac:dyDescent="0.3"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3:15" x14ac:dyDescent="0.3"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3:15" x14ac:dyDescent="0.3"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</sheetData>
  <conditionalFormatting sqref="C5:O5">
    <cfRule type="cellIs" dxfId="1" priority="2" operator="lessThan">
      <formula>0</formula>
    </cfRule>
  </conditionalFormatting>
  <conditionalFormatting sqref="C29:O29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2023-06-28T16:01:48Z</dcterms:created>
  <dcterms:modified xsi:type="dcterms:W3CDTF">2023-06-28T17:26:13Z</dcterms:modified>
</cp:coreProperties>
</file>