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USER\Documents\Projets\Contenu Excel\9 - Creation de bvudget\"/>
    </mc:Choice>
  </mc:AlternateContent>
  <xr:revisionPtr revIDLastSave="0" documentId="13_ncr:1_{CAECEF9B-51AF-4719-B0D5-7A889E6D1EF3}" xr6:coauthVersionLast="47" xr6:coauthVersionMax="47" xr10:uidLastSave="{00000000-0000-0000-0000-000000000000}"/>
  <bookViews>
    <workbookView xWindow="-108" yWindow="-108" windowWidth="23256" windowHeight="12576" activeTab="1" xr2:uid="{0C13E087-8902-4C26-A905-85B73FB1B52D}"/>
  </bookViews>
  <sheets>
    <sheet name="Videodecompta" sheetId="3" r:id="rId1"/>
    <sheet name="Ventes" sheetId="1" r:id="rId2"/>
    <sheet name="Budget" sheetId="2" r:id="rId3"/>
  </sheets>
  <externalReferences>
    <externalReference r:id="rId4"/>
    <externalReference r:id="rId5"/>
  </externalReferences>
  <definedNames>
    <definedName name="Comptes_Details">[1]Transactions!$AR$3:OFFSET([1]Transactions!$AT$3,COUNTA([1]Transactions!$AT$3:$AT$9999)-1,0,1,1)</definedName>
    <definedName name="Data_Articles">[2]Articles!$A$4:OFFSET([2]Articles!$A$4,COUNTA([2]Articles!$A$4:$A$999)-1,14,1,1)</definedName>
    <definedName name="EBE">[1]Transactions!$R$7</definedName>
    <definedName name="ID_Inventaire">[2]ID_Inventaire!$A$3:OFFSET([2]ID_Inventaire!$A$3,COUNTA([2]ID_Inventaire!$A$3:$A$9999)-1,0,1,1)</definedName>
    <definedName name="ID_Ordres">[2]Ordres!$A$4:OFFSET([2]Ordres!$A$4,COUNTA([2]Ordres!$A$4:$A$9985)-1,0,1,1)</definedName>
    <definedName name="Liste_AllantA">[2]OrdresArticles!$I$4:OFFSET([2]OrdresArticles!$A$4,COUNTA([2]OrdresArticles!$A$4:$A$99984)-1,8,1,1)</definedName>
    <definedName name="Liste_ArticlesAchetesEtVendus">[2]OrdresArticles!$D$4:OFFSET([2]OrdresArticles!$D$4,COUNTA([2]OrdresArticles!$D$4:$D$99984)-1,0,1,1)</definedName>
    <definedName name="Liste_PourTriInv">[2]Inventaire!$D$9:$I$9</definedName>
    <definedName name="Liste_TypeOrdre">[2]OrdresArticles!$B$4:OFFSET([2]OrdresArticles!$B$4,COUNTA([2]OrdresArticles!$B$4:$B$99984)-1,0,1,1)</definedName>
    <definedName name="Liste_VenantDe">[2]OrdresArticles!$H$4:OFFSET([2]OrdresArticles!$A$4,COUNTA([2]OrdresArticles!$A$4:$A$99984)-1,7,1,1)</definedName>
    <definedName name="Nom_Articles">[2]Articles!$B$4:OFFSET([2]Articles!$B$4,COUNTA([2]Articles!$B$4:$B$10001)-1,0,1,1)</definedName>
    <definedName name="Nom_Camions">[2]Camions!$B$4:OFFSET([2]Camions!$B$4,COUNTA([2]Camions!$B$4:$B$1001)-1,0,1,1)</definedName>
    <definedName name="Nom_Chauffeurs">[2]Chauffeur!$B$4:OFFSET([2]Chauffeur!$B$4,COUNTA([2]Chauffeur!$B$4:$B$1000)-1,0,1,1)</definedName>
    <definedName name="Nom_Clients">[2]Clients!$B$4:OFFSET([2]Clients!$B$4,COUNTA([2]Clients!$B$4:$B$1000)-1,0,1,1)</definedName>
    <definedName name="Nom_Fournisseurs">[2]Fsseur!$B$4:OFFSET([2]Fsseur!$B$4,COUNTA([2]Fsseur!$B$4:$B$1001)-1,0,1,1)</definedName>
    <definedName name="Nom_Magasins">[2]Magasin!$A$4:OFFSET([2]Magasin!$A$4,COUNTA([2]Magasin!$A$4:$A$20)-1,0,1,1)</definedName>
    <definedName name="Noms_MagasinsEtTous">[2]Inventaire!$A$6:OFFSET([2]Inventaire!$A$6,COUNTA([2]Inventaire!$A$6:$A$99)-1,0,1,1)</definedName>
    <definedName name="Periode">[1]Transactions!$Q$21:$Q$27</definedName>
    <definedName name="PlanDeComptes">[1]Transactions!$I$4:OFFSET([1]Transactions!$K$4,COUNTA([1]Transactions!$K$4:$K$1000)-1,0,1,1)</definedName>
    <definedName name="Quantités">[2]OrdresArticles!$E$4:OFFSET([2]OrdresArticles!$E$4,COUNTA([2]OrdresArticles!$E$4:$E$99984)-1,0,1,1)</definedName>
    <definedName name="Result_Comptes">[1]Transactions!$AC$4:OFFSET([1]Transactions!$AC$4,COUNTA([1]Transactions!$AC$4:$AC$99999)-1,0,1,1)</definedName>
    <definedName name="Result_Montant">[1]Transactions!$AF$4:OFFSET([1]Transactions!$AF$4,COUNTA([1]Transactions!$AF$4:$AF$9999)-1,0,1,1)</definedName>
    <definedName name="Result_SousRubrique">[1]Transactions!$AG$4:OFFSET([1]Transactions!$AG$4,COUNTA([1]Transactions!$AG$4:$AG$9999)-1,0,1,1)</definedName>
    <definedName name="ResultatCourant">[1]Transactions!$R$8</definedName>
    <definedName name="SousRubrique_Details">[1]Transactions!$AN$3:OFFSET([1]Transactions!$AP$3,COUNTA([1]Transactions!$AP$3:$AP$999)-1,0,1,1)</definedName>
    <definedName name="TotalChExploitation">[1]Transactions!$R$5</definedName>
    <definedName name="TotalPdtExploitation">[1]Transactions!$R$4</definedName>
    <definedName name="ValeurAjoutee">[1]Transactions!$R$6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3" i="2" l="1"/>
  <c r="P31" i="2"/>
  <c r="P30" i="2"/>
  <c r="P29" i="2"/>
  <c r="P28" i="2"/>
  <c r="P27" i="2"/>
  <c r="P24" i="2"/>
  <c r="P23" i="2"/>
  <c r="P22" i="2"/>
  <c r="P21" i="2"/>
  <c r="P20" i="2"/>
  <c r="P19" i="2"/>
  <c r="P18" i="2"/>
  <c r="P17" i="2"/>
  <c r="P16" i="2"/>
  <c r="P15" i="2"/>
  <c r="P14" i="2"/>
  <c r="P13" i="2"/>
  <c r="P12" i="2"/>
  <c r="P9" i="2"/>
  <c r="P8" i="2"/>
  <c r="P7" i="2"/>
  <c r="E33" i="2"/>
  <c r="F33" i="2"/>
  <c r="G33" i="2"/>
  <c r="H33" i="2"/>
  <c r="I33" i="2"/>
  <c r="J33" i="2"/>
  <c r="K33" i="2"/>
  <c r="L33" i="2"/>
  <c r="M33" i="2"/>
  <c r="N33" i="2"/>
  <c r="O33" i="2"/>
  <c r="D33" i="2"/>
  <c r="E31" i="2"/>
  <c r="F31" i="2"/>
  <c r="G31" i="2"/>
  <c r="H31" i="2"/>
  <c r="I31" i="2"/>
  <c r="J31" i="2"/>
  <c r="K31" i="2"/>
  <c r="L31" i="2"/>
  <c r="M31" i="2"/>
  <c r="N31" i="2"/>
  <c r="O31" i="2"/>
  <c r="D31" i="2"/>
  <c r="D28" i="2"/>
  <c r="D27" i="2"/>
  <c r="O30" i="2"/>
  <c r="N30" i="2"/>
  <c r="M30" i="2"/>
  <c r="L30" i="2"/>
  <c r="K30" i="2"/>
  <c r="J30" i="2"/>
  <c r="I30" i="2"/>
  <c r="H30" i="2"/>
  <c r="G30" i="2"/>
  <c r="F30" i="2"/>
  <c r="E30" i="2"/>
  <c r="D30" i="2"/>
  <c r="O29" i="2"/>
  <c r="N29" i="2"/>
  <c r="M29" i="2"/>
  <c r="L29" i="2"/>
  <c r="K29" i="2"/>
  <c r="J29" i="2"/>
  <c r="I29" i="2"/>
  <c r="H29" i="2"/>
  <c r="G29" i="2"/>
  <c r="F29" i="2"/>
  <c r="E29" i="2"/>
  <c r="D29" i="2"/>
  <c r="O28" i="2"/>
  <c r="N28" i="2"/>
  <c r="M28" i="2"/>
  <c r="L28" i="2"/>
  <c r="K28" i="2"/>
  <c r="J28" i="2"/>
  <c r="I28" i="2"/>
  <c r="H28" i="2"/>
  <c r="G28" i="2"/>
  <c r="F28" i="2"/>
  <c r="E28" i="2"/>
  <c r="O27" i="2"/>
  <c r="N27" i="2"/>
  <c r="M27" i="2"/>
  <c r="L27" i="2"/>
  <c r="K27" i="2"/>
  <c r="J27" i="2"/>
  <c r="I27" i="2"/>
  <c r="H27" i="2"/>
  <c r="G27" i="2"/>
  <c r="F27" i="2"/>
  <c r="E27" i="2"/>
  <c r="E24" i="2"/>
  <c r="F24" i="2"/>
  <c r="G24" i="2"/>
  <c r="H24" i="2"/>
  <c r="I24" i="2"/>
  <c r="J24" i="2"/>
  <c r="K24" i="2"/>
  <c r="L24" i="2"/>
  <c r="M24" i="2"/>
  <c r="N24" i="2"/>
  <c r="O24" i="2"/>
  <c r="D24" i="2"/>
  <c r="E9" i="2"/>
  <c r="F9" i="2"/>
  <c r="G9" i="2"/>
  <c r="H9" i="2"/>
  <c r="I9" i="2"/>
  <c r="J9" i="2"/>
  <c r="K9" i="2"/>
  <c r="L9" i="2"/>
  <c r="M9" i="2"/>
  <c r="N9" i="2"/>
  <c r="O9" i="2"/>
  <c r="D9" i="2"/>
  <c r="E7" i="2"/>
  <c r="F7" i="2"/>
  <c r="G7" i="2"/>
  <c r="H7" i="2"/>
  <c r="I7" i="2"/>
  <c r="J7" i="2"/>
  <c r="K7" i="2"/>
  <c r="L7" i="2"/>
  <c r="M7" i="2"/>
  <c r="N7" i="2"/>
  <c r="O7" i="2"/>
  <c r="D7" i="2"/>
  <c r="J31" i="1"/>
  <c r="I31" i="1"/>
  <c r="N30" i="1"/>
  <c r="M30" i="1"/>
  <c r="L30" i="1"/>
  <c r="K30" i="1"/>
  <c r="J30" i="1"/>
  <c r="I30" i="1"/>
  <c r="H30" i="1"/>
  <c r="G30" i="1"/>
  <c r="F30" i="1"/>
  <c r="E30" i="1"/>
  <c r="D30" i="1"/>
  <c r="C30" i="1"/>
  <c r="N29" i="1"/>
  <c r="M29" i="1"/>
  <c r="L29" i="1"/>
  <c r="K29" i="1"/>
  <c r="J29" i="1"/>
  <c r="I29" i="1"/>
  <c r="H29" i="1"/>
  <c r="G29" i="1"/>
  <c r="F29" i="1"/>
  <c r="E29" i="1"/>
  <c r="D29" i="1"/>
  <c r="C29" i="1"/>
  <c r="N28" i="1"/>
  <c r="M28" i="1"/>
  <c r="L28" i="1"/>
  <c r="K28" i="1"/>
  <c r="J28" i="1"/>
  <c r="I28" i="1"/>
  <c r="H28" i="1"/>
  <c r="G28" i="1"/>
  <c r="F28" i="1"/>
  <c r="E28" i="1"/>
  <c r="D28" i="1"/>
  <c r="C28" i="1"/>
  <c r="N27" i="1"/>
  <c r="M27" i="1"/>
  <c r="L27" i="1"/>
  <c r="K27" i="1"/>
  <c r="J27" i="1"/>
  <c r="I27" i="1"/>
  <c r="H27" i="1"/>
  <c r="G27" i="1"/>
  <c r="F27" i="1"/>
  <c r="E27" i="1"/>
  <c r="D27" i="1"/>
  <c r="C27" i="1"/>
  <c r="N26" i="1"/>
  <c r="M26" i="1"/>
  <c r="L26" i="1"/>
  <c r="K26" i="1"/>
  <c r="J26" i="1"/>
  <c r="I26" i="1"/>
  <c r="H26" i="1"/>
  <c r="G26" i="1"/>
  <c r="F26" i="1"/>
  <c r="E26" i="1"/>
  <c r="D26" i="1"/>
  <c r="C26" i="1"/>
  <c r="N25" i="1"/>
  <c r="M25" i="1"/>
  <c r="L25" i="1"/>
  <c r="K25" i="1"/>
  <c r="J25" i="1"/>
  <c r="I25" i="1"/>
  <c r="H25" i="1"/>
  <c r="G25" i="1"/>
  <c r="F25" i="1"/>
  <c r="E25" i="1"/>
  <c r="D25" i="1"/>
  <c r="C25" i="1"/>
  <c r="N24" i="1"/>
  <c r="M24" i="1"/>
  <c r="L24" i="1"/>
  <c r="K24" i="1"/>
  <c r="J24" i="1"/>
  <c r="I24" i="1"/>
  <c r="H24" i="1"/>
  <c r="G24" i="1"/>
  <c r="F24" i="1"/>
  <c r="E24" i="1"/>
  <c r="D24" i="1"/>
  <c r="C24" i="1"/>
  <c r="N23" i="1"/>
  <c r="M23" i="1"/>
  <c r="L23" i="1"/>
  <c r="K23" i="1"/>
  <c r="J23" i="1"/>
  <c r="I23" i="1"/>
  <c r="H23" i="1"/>
  <c r="G23" i="1"/>
  <c r="F23" i="1"/>
  <c r="E23" i="1"/>
  <c r="D23" i="1"/>
  <c r="C23" i="1"/>
  <c r="N22" i="1"/>
  <c r="M22" i="1"/>
  <c r="L22" i="1"/>
  <c r="K22" i="1"/>
  <c r="J22" i="1"/>
  <c r="I22" i="1"/>
  <c r="H22" i="1"/>
  <c r="G22" i="1"/>
  <c r="F22" i="1"/>
  <c r="E22" i="1"/>
  <c r="D22" i="1"/>
  <c r="C22" i="1"/>
  <c r="N21" i="1"/>
  <c r="M21" i="1"/>
  <c r="L21" i="1"/>
  <c r="K21" i="1"/>
  <c r="J21" i="1"/>
  <c r="I21" i="1"/>
  <c r="H21" i="1"/>
  <c r="G21" i="1"/>
  <c r="F21" i="1"/>
  <c r="E21" i="1"/>
  <c r="D21" i="1"/>
  <c r="C21" i="1"/>
  <c r="N20" i="1"/>
  <c r="M20" i="1"/>
  <c r="L20" i="1"/>
  <c r="K20" i="1"/>
  <c r="J20" i="1"/>
  <c r="I20" i="1"/>
  <c r="H20" i="1"/>
  <c r="G20" i="1"/>
  <c r="F20" i="1"/>
  <c r="E20" i="1"/>
  <c r="D20" i="1"/>
  <c r="C20" i="1"/>
  <c r="N19" i="1"/>
  <c r="N31" i="1" s="1"/>
  <c r="M19" i="1"/>
  <c r="M31" i="1" s="1"/>
  <c r="L19" i="1"/>
  <c r="L31" i="1" s="1"/>
  <c r="K19" i="1"/>
  <c r="K31" i="1" s="1"/>
  <c r="J19" i="1"/>
  <c r="I19" i="1"/>
  <c r="H19" i="1"/>
  <c r="H31" i="1" s="1"/>
  <c r="G19" i="1"/>
  <c r="G31" i="1" s="1"/>
  <c r="F19" i="1"/>
  <c r="F31" i="1" s="1"/>
  <c r="E19" i="1"/>
  <c r="E31" i="1" s="1"/>
  <c r="D19" i="1"/>
  <c r="D31" i="1" s="1"/>
  <c r="C19" i="1"/>
  <c r="C31" i="1" s="1"/>
</calcChain>
</file>

<file path=xl/sharedStrings.xml><?xml version="1.0" encoding="utf-8"?>
<sst xmlns="http://schemas.openxmlformats.org/spreadsheetml/2006/main" count="99" uniqueCount="63">
  <si>
    <t>Annexe - Ventes</t>
  </si>
  <si>
    <t>Ventes prévisionnelles (Qtés)</t>
  </si>
  <si>
    <t>Janvier</t>
  </si>
  <si>
    <t>Février</t>
  </si>
  <si>
    <t>Mars</t>
  </si>
  <si>
    <t>Avril</t>
  </si>
  <si>
    <t>Mai</t>
  </si>
  <si>
    <t>Juin</t>
  </si>
  <si>
    <t>Juillet</t>
  </si>
  <si>
    <t>Août</t>
  </si>
  <si>
    <t>Septembre</t>
  </si>
  <si>
    <t>Octobre</t>
  </si>
  <si>
    <t>Novembre</t>
  </si>
  <si>
    <t>Décembre</t>
  </si>
  <si>
    <t>Ubisoft</t>
  </si>
  <si>
    <t>Capcom</t>
  </si>
  <si>
    <t>Nintendo</t>
  </si>
  <si>
    <t>Konami Digital Entertainment</t>
  </si>
  <si>
    <t>Square Enix</t>
  </si>
  <si>
    <t>Level 5</t>
  </si>
  <si>
    <t>Activision</t>
  </si>
  <si>
    <t>Namco Bandai Games</t>
  </si>
  <si>
    <t>Disney Interactive Studios</t>
  </si>
  <si>
    <t>Tecmo Koei</t>
  </si>
  <si>
    <t>Take-Two Interactive</t>
  </si>
  <si>
    <t>Bethesda Softworks</t>
  </si>
  <si>
    <t>Ventes prévisionnelles (Valeur)</t>
  </si>
  <si>
    <t>Prix moyen (euros)</t>
  </si>
  <si>
    <t>Total des ventes prévues</t>
  </si>
  <si>
    <t>VideodeCompta Ltd, Budget de l'année 2023</t>
  </si>
  <si>
    <t>Revenus</t>
  </si>
  <si>
    <t>Total Revenus</t>
  </si>
  <si>
    <t xml:space="preserve">    Ventes de produits</t>
  </si>
  <si>
    <t xml:space="preserve">    Sous-location Immeuble</t>
  </si>
  <si>
    <t>Charges fixes</t>
  </si>
  <si>
    <t xml:space="preserve">    Publicité</t>
  </si>
  <si>
    <t xml:space="preserve">    Frais bancaires</t>
  </si>
  <si>
    <t xml:space="preserve">    Entretien</t>
  </si>
  <si>
    <t xml:space="preserve">    Maintenance Informatique</t>
  </si>
  <si>
    <t xml:space="preserve">    Honoraires comptables</t>
  </si>
  <si>
    <t xml:space="preserve">    Assurance</t>
  </si>
  <si>
    <t xml:space="preserve">    Licences informatiques</t>
  </si>
  <si>
    <t xml:space="preserve">    Energies</t>
  </si>
  <si>
    <t xml:space="preserve">    Loyers professionnels</t>
  </si>
  <si>
    <t xml:space="preserve">    Téléphone et internet</t>
  </si>
  <si>
    <t xml:space="preserve">    Formations</t>
  </si>
  <si>
    <t xml:space="preserve">    Salaires</t>
  </si>
  <si>
    <t>Total charges fixes</t>
  </si>
  <si>
    <t>Charges variables</t>
  </si>
  <si>
    <t xml:space="preserve">    Coût d'achat du stock vendu</t>
  </si>
  <si>
    <t xml:space="preserve">    Transport de marchandises</t>
  </si>
  <si>
    <t xml:space="preserve">    Douane</t>
  </si>
  <si>
    <t xml:space="preserve">    Manutention</t>
  </si>
  <si>
    <t>Total Charges variables</t>
  </si>
  <si>
    <t>Résultat brut</t>
  </si>
  <si>
    <t>Total</t>
  </si>
  <si>
    <t xml:space="preserve">Faites progresser votre carrière avec Videodecompta
</t>
  </si>
  <si>
    <r>
      <rPr>
        <b/>
        <sz val="11"/>
        <color theme="1"/>
        <rFont val="Calibri"/>
        <family val="2"/>
        <scheme val="minor"/>
      </rPr>
      <t>De Moyen à Expert sur Excel</t>
    </r>
    <r>
      <rPr>
        <sz val="11"/>
        <color theme="1"/>
        <rFont val="Calibri"/>
        <family val="2"/>
        <scheme val="minor"/>
      </rPr>
      <t xml:space="preserve"> : Grâce à cette formation, Excel ne sera plus un secret pour vous. Maitrisez les 10 fonctionnalités + 10 Formules qui feront de vous la référence Excel de votre département. Cette formation va à l'essentiel pour vous faire gagner un temps précieux dans l'utilisation du tableur Excel.</t>
    </r>
  </si>
  <si>
    <r>
      <rPr>
        <b/>
        <sz val="11"/>
        <color theme="1"/>
        <rFont val="Calibri"/>
        <family val="2"/>
        <scheme val="minor"/>
      </rPr>
      <t xml:space="preserve">Maitriser Power Query: de Débutant à Pro. </t>
    </r>
    <r>
      <rPr>
        <sz val="11"/>
        <color theme="1"/>
        <rFont val="Calibri"/>
        <family val="2"/>
        <scheme val="minor"/>
      </rPr>
      <t>Grâce à cette formation, Vous n'aurez plus besoin de trimer des heures à attendre que le département IT transforme sur Excel des données reçus d'un client sur fichier texte ou pdf. Vous consoliderez des millions de lignes de données, et ferez des reconciliations (clients, fournisseurs, rapprochements bancaires en quelques secondes seulement.</t>
    </r>
  </si>
  <si>
    <r>
      <rPr>
        <b/>
        <sz val="11"/>
        <color theme="1"/>
        <rFont val="Calibri"/>
        <family val="2"/>
        <scheme val="minor"/>
      </rPr>
      <t>Concevoir des Applications Excel avec VBA</t>
    </r>
    <r>
      <rPr>
        <sz val="11"/>
        <color theme="1"/>
        <rFont val="Calibri"/>
        <family val="2"/>
        <scheme val="minor"/>
      </rPr>
      <t>. Automatisez n'importe laquelle de vos tâches redondantes en entreprise. Devenez Freelance en concevant pour vos clients des applications de gestion sur Excel.</t>
    </r>
  </si>
  <si>
    <r>
      <rPr>
        <b/>
        <sz val="11"/>
        <color theme="1"/>
        <rFont val="Calibri"/>
        <family val="2"/>
        <scheme val="minor"/>
      </rPr>
      <t>Maîtriser la clôture des comptes annuels</t>
    </r>
    <r>
      <rPr>
        <sz val="11"/>
        <color theme="1"/>
        <rFont val="Calibri"/>
        <family val="2"/>
        <scheme val="minor"/>
      </rPr>
      <t xml:space="preserve"> (du planning de clôture au dossier de contrôle des comptes) pour responsables comptables en charge de la clôture des comptes et comptables qui souhaitent monter en compétence</t>
    </r>
  </si>
  <si>
    <r>
      <rPr>
        <b/>
        <sz val="11"/>
        <color theme="1"/>
        <rFont val="Calibri"/>
        <family val="2"/>
        <scheme val="minor"/>
      </rPr>
      <t>Devenez Manager comptable grâce à la maîtrise du SYSCOHADA RÉVISÉ</t>
    </r>
    <r>
      <rPr>
        <sz val="11"/>
        <color theme="1"/>
        <rFont val="Calibri"/>
        <family val="2"/>
        <scheme val="minor"/>
      </rPr>
      <t xml:space="preserve"> pour responsables comptables et assistants qui veulent booster leur carrière à travers une bonne connaissance des traitements comptables recommandés par le nouveau référentiel SYSCOHADA</t>
    </r>
  </si>
  <si>
    <r>
      <t xml:space="preserve">Nous écrire à </t>
    </r>
    <r>
      <rPr>
        <b/>
        <sz val="11"/>
        <color theme="1"/>
        <rFont val="Calibri"/>
        <family val="2"/>
        <scheme val="minor"/>
      </rPr>
      <t>georges@videodecompta.com</t>
    </r>
    <r>
      <rPr>
        <sz val="11"/>
        <color theme="1"/>
        <rFont val="Calibri"/>
        <family val="2"/>
        <scheme val="minor"/>
      </rPr>
      <t xml:space="preserve"> ou sur </t>
    </r>
    <r>
      <rPr>
        <b/>
        <sz val="11"/>
        <color theme="1"/>
        <rFont val="Calibri"/>
        <family val="2"/>
        <scheme val="minor"/>
      </rPr>
      <t>whatsapp à</t>
    </r>
    <r>
      <rPr>
        <sz val="11"/>
        <color theme="1"/>
        <rFont val="Calibri"/>
        <family val="2"/>
        <scheme val="minor"/>
      </rPr>
      <t xml:space="preserve"> </t>
    </r>
    <r>
      <rPr>
        <b/>
        <sz val="11"/>
        <color theme="1"/>
        <rFont val="Calibri"/>
        <family val="2"/>
        <scheme val="minor"/>
      </rPr>
      <t>(237) 699 73 87 96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</si>
</sst>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0"/>
      <name val="Calibri"/>
      <family val="2"/>
      <scheme val="minor"/>
    </font>
    <font>
      <sz val="8"/>
      <name val="Calibri"/>
      <family val="2"/>
      <scheme val="minor"/>
    </font>
    <font>
      <u/>
      <sz val="11"/>
      <color theme="10"/>
      <name val="Calibri"/>
      <family val="2"/>
      <scheme val="minor"/>
    </font>
    <font>
      <b/>
      <sz val="16"/>
      <color theme="0"/>
      <name val="Calibri"/>
      <family val="2"/>
      <scheme val="minor"/>
    </font>
  </fonts>
  <fills count="7">
    <fill>
      <patternFill patternType="none"/>
    </fill>
    <fill>
      <patternFill patternType="gray125"/>
    </fill>
    <fill>
      <patternFill patternType="solid">
        <fgColor rgb="FF0070C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1"/>
      </top>
      <bottom style="double">
        <color theme="1"/>
      </bottom>
      <diagonal/>
    </border>
    <border>
      <left style="thin">
        <color theme="0" tint="-0.34998626667073579"/>
      </left>
      <right style="thin">
        <color theme="0" tint="-0.34998626667073579"/>
      </right>
      <top style="thin">
        <color theme="0" tint="-0.34998626667073579"/>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1" fontId="1" fillId="0" borderId="0" applyFont="0" applyFill="0" applyBorder="0" applyAlignment="0" applyProtection="0"/>
    <xf numFmtId="0" fontId="7" fillId="0" borderId="0" applyNumberFormat="0" applyFill="0" applyBorder="0" applyAlignment="0" applyProtection="0"/>
  </cellStyleXfs>
  <cellXfs count="37">
    <xf numFmtId="0" fontId="0" fillId="0" borderId="0" xfId="0"/>
    <xf numFmtId="0" fontId="2" fillId="2" borderId="0" xfId="0" applyFont="1" applyFill="1"/>
    <xf numFmtId="9" fontId="0" fillId="0" borderId="0" xfId="0" applyNumberFormat="1"/>
    <xf numFmtId="0" fontId="2" fillId="2" borderId="1" xfId="0" applyFont="1" applyFill="1" applyBorder="1"/>
    <xf numFmtId="0" fontId="0" fillId="0" borderId="1" xfId="0" applyBorder="1"/>
    <xf numFmtId="41" fontId="0" fillId="0" borderId="1" xfId="1" applyFont="1" applyBorder="1"/>
    <xf numFmtId="0" fontId="2" fillId="2" borderId="1" xfId="0" applyFont="1" applyFill="1" applyBorder="1" applyAlignment="1">
      <alignment vertical="center" wrapText="1"/>
    </xf>
    <xf numFmtId="0" fontId="0" fillId="3" borderId="1" xfId="0" applyFill="1" applyBorder="1"/>
    <xf numFmtId="41" fontId="0" fillId="0" borderId="1" xfId="0" applyNumberFormat="1" applyBorder="1"/>
    <xf numFmtId="0" fontId="3" fillId="0" borderId="1" xfId="0" applyFont="1" applyBorder="1"/>
    <xf numFmtId="41" fontId="3" fillId="0" borderId="1" xfId="0" applyNumberFormat="1" applyFont="1" applyBorder="1"/>
    <xf numFmtId="0" fontId="0" fillId="4" borderId="0" xfId="0" applyFill="1"/>
    <xf numFmtId="0" fontId="0" fillId="2" borderId="0" xfId="0" applyFill="1" applyAlignment="1">
      <alignment horizontal="centerContinuous"/>
    </xf>
    <xf numFmtId="0" fontId="5" fillId="2" borderId="0" xfId="0" applyFont="1" applyFill="1" applyAlignment="1">
      <alignment horizontal="centerContinuous" vertical="center"/>
    </xf>
    <xf numFmtId="0" fontId="3" fillId="0" borderId="0" xfId="0" applyFont="1"/>
    <xf numFmtId="0" fontId="3" fillId="0" borderId="2" xfId="0" applyFont="1" applyBorder="1"/>
    <xf numFmtId="41" fontId="0" fillId="0" borderId="0" xfId="1" applyFont="1"/>
    <xf numFmtId="41" fontId="0" fillId="0" borderId="3" xfId="0" applyNumberFormat="1" applyBorder="1"/>
    <xf numFmtId="41" fontId="0" fillId="0" borderId="3" xfId="1" applyFont="1" applyBorder="1"/>
    <xf numFmtId="41" fontId="0" fillId="0" borderId="5" xfId="1" applyFont="1" applyBorder="1"/>
    <xf numFmtId="41" fontId="3" fillId="0" borderId="4" xfId="1" applyFont="1" applyBorder="1"/>
    <xf numFmtId="41" fontId="0" fillId="4" borderId="3" xfId="0" applyNumberFormat="1" applyFill="1" applyBorder="1"/>
    <xf numFmtId="41" fontId="0" fillId="4" borderId="5" xfId="0" applyNumberFormat="1" applyFill="1" applyBorder="1"/>
    <xf numFmtId="41" fontId="3" fillId="4" borderId="4" xfId="0" applyNumberFormat="1" applyFont="1" applyFill="1" applyBorder="1"/>
    <xf numFmtId="0" fontId="3" fillId="4" borderId="2" xfId="0" applyFont="1" applyFill="1" applyBorder="1"/>
    <xf numFmtId="0" fontId="0" fillId="5" borderId="0" xfId="0" applyFill="1"/>
    <xf numFmtId="0" fontId="4" fillId="6" borderId="6" xfId="0" applyFont="1" applyFill="1" applyBorder="1"/>
    <xf numFmtId="0" fontId="8" fillId="6" borderId="7" xfId="0" applyFont="1" applyFill="1" applyBorder="1" applyAlignment="1">
      <alignment horizontal="center"/>
    </xf>
    <xf numFmtId="0" fontId="4" fillId="6" borderId="8" xfId="0" applyFont="1" applyFill="1" applyBorder="1"/>
    <xf numFmtId="0" fontId="0" fillId="5" borderId="9" xfId="0" applyFill="1" applyBorder="1"/>
    <xf numFmtId="0" fontId="0" fillId="5" borderId="10" xfId="0" applyFill="1" applyBorder="1"/>
    <xf numFmtId="0" fontId="0" fillId="5" borderId="0" xfId="0" applyFill="1" applyAlignment="1">
      <alignment horizontal="left" vertical="top" wrapText="1"/>
    </xf>
    <xf numFmtId="0" fontId="7" fillId="5" borderId="0" xfId="2" applyFill="1" applyBorder="1"/>
    <xf numFmtId="0" fontId="7" fillId="5" borderId="0" xfId="2" applyFill="1" applyBorder="1" applyAlignment="1">
      <alignment horizontal="left" vertical="top" wrapText="1"/>
    </xf>
    <xf numFmtId="0" fontId="0" fillId="5" borderId="11" xfId="0" applyFill="1" applyBorder="1"/>
    <xf numFmtId="0" fontId="0" fillId="5" borderId="12" xfId="0" applyFill="1" applyBorder="1"/>
    <xf numFmtId="0" fontId="0" fillId="5" borderId="13" xfId="0" applyFill="1" applyBorder="1"/>
  </cellXfs>
  <cellStyles count="3">
    <cellStyle name="Lien hypertexte" xfId="2" builtinId="8"/>
    <cellStyle name="Millier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videodecompta.com/maitriser-power-query-de-debutant-a-pro/" TargetMode="External"/><Relationship Id="rId7" Type="http://schemas.openxmlformats.org/officeDocument/2006/relationships/hyperlink" Target="https://videodecompta.com/maitriser-la-cloture-des-comptes-annuels/" TargetMode="External"/><Relationship Id="rId2" Type="http://schemas.openxmlformats.org/officeDocument/2006/relationships/hyperlink" Target="https://www.videodecompta.com/de-moyen-a-expert-sur-excel/" TargetMode="External"/><Relationship Id="rId1" Type="http://schemas.openxmlformats.org/officeDocument/2006/relationships/image" Target="../media/image1.jpeg"/><Relationship Id="rId6" Type="http://schemas.openxmlformats.org/officeDocument/2006/relationships/hyperlink" Target="https://www.videodecompta.com/devenir-manager-comptable-grace-a-la-maitrise-du-syscohada-revise/" TargetMode="External"/><Relationship Id="rId5" Type="http://schemas.openxmlformats.org/officeDocument/2006/relationships/hyperlink" Target="https://www.videodecompta.com" TargetMode="External"/><Relationship Id="rId4" Type="http://schemas.openxmlformats.org/officeDocument/2006/relationships/hyperlink" Target="https://www.videodecompta.com/formation-concevoir-des-applications-excel-avec-vba/" TargetMode="External"/></Relationships>
</file>

<file path=xl/drawings/drawing1.xml><?xml version="1.0" encoding="utf-8"?>
<xdr:wsDr xmlns:xdr="http://schemas.openxmlformats.org/drawingml/2006/spreadsheetDrawing" xmlns:a="http://schemas.openxmlformats.org/drawingml/2006/main">
  <xdr:oneCellAnchor>
    <xdr:from>
      <xdr:col>0</xdr:col>
      <xdr:colOff>68580</xdr:colOff>
      <xdr:row>4</xdr:row>
      <xdr:rowOff>99060</xdr:rowOff>
    </xdr:from>
    <xdr:ext cx="4457700" cy="3451860"/>
    <xdr:pic>
      <xdr:nvPicPr>
        <xdr:cNvPr id="2" name="Image 1" descr="https://lh6.googleusercontent.com/1rmdSumFdpOxrSZQgdhjP13dHevH6QSBwEVwwFDp-i28y7HQVedBMNNZx6rHDDML6-RotWIdt9KMRV4hSl6KkGYp6kAXx4MqE4la3ILP7j1kMyu6CzZTMG0kBgltHVreCrwUxHQBSVM">
          <a:extLst>
            <a:ext uri="{FF2B5EF4-FFF2-40B4-BE49-F238E27FC236}">
              <a16:creationId xmlns:a16="http://schemas.microsoft.com/office/drawing/2014/main" id="{F7B6054F-BB23-44A2-909C-F51725B655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807720"/>
          <a:ext cx="4457700" cy="34518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30480</xdr:colOff>
      <xdr:row>7</xdr:row>
      <xdr:rowOff>38100</xdr:rowOff>
    </xdr:from>
    <xdr:to>
      <xdr:col>10</xdr:col>
      <xdr:colOff>106680</xdr:colOff>
      <xdr:row>8</xdr:row>
      <xdr:rowOff>152400</xdr:rowOff>
    </xdr:to>
    <xdr:sp macro="" textlink="">
      <xdr:nvSpPr>
        <xdr:cNvPr id="3" name="Rectangle à coins arrondis 2">
          <a:hlinkClick xmlns:r="http://schemas.openxmlformats.org/officeDocument/2006/relationships" r:id="rId2" tooltip="Maitriser la clôture des comptes annuels"/>
          <a:extLst>
            <a:ext uri="{FF2B5EF4-FFF2-40B4-BE49-F238E27FC236}">
              <a16:creationId xmlns:a16="http://schemas.microsoft.com/office/drawing/2014/main" id="{C0D62C3A-B3BE-4898-A6F6-50D79F422958}"/>
            </a:ext>
          </a:extLst>
        </xdr:cNvPr>
        <xdr:cNvSpPr/>
      </xdr:nvSpPr>
      <xdr:spPr>
        <a:xfrm>
          <a:off x="4739640" y="1303020"/>
          <a:ext cx="245364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 devenir</a:t>
          </a:r>
          <a:r>
            <a:rPr lang="fr-FR" sz="1200" b="1" baseline="0">
              <a:solidFill>
                <a:schemeClr val="bg1"/>
              </a:solidFill>
            </a:rPr>
            <a:t> Meilleur sur Excel</a:t>
          </a:r>
          <a:endParaRPr lang="fr-FR" sz="1200" b="1">
            <a:solidFill>
              <a:schemeClr val="bg1"/>
            </a:solidFill>
          </a:endParaRPr>
        </a:p>
      </xdr:txBody>
    </xdr:sp>
    <xdr:clientData/>
  </xdr:twoCellAnchor>
  <xdr:twoCellAnchor>
    <xdr:from>
      <xdr:col>7</xdr:col>
      <xdr:colOff>38100</xdr:colOff>
      <xdr:row>16</xdr:row>
      <xdr:rowOff>76200</xdr:rowOff>
    </xdr:from>
    <xdr:to>
      <xdr:col>10</xdr:col>
      <xdr:colOff>777240</xdr:colOff>
      <xdr:row>18</xdr:row>
      <xdr:rowOff>7620</xdr:rowOff>
    </xdr:to>
    <xdr:sp macro="" textlink="">
      <xdr:nvSpPr>
        <xdr:cNvPr id="4" name="Rectangle à coins arrondis 2">
          <a:hlinkClick xmlns:r="http://schemas.openxmlformats.org/officeDocument/2006/relationships" r:id="rId3" tooltip="Maitriser la clôture des comptes annuels"/>
          <a:extLst>
            <a:ext uri="{FF2B5EF4-FFF2-40B4-BE49-F238E27FC236}">
              <a16:creationId xmlns:a16="http://schemas.microsoft.com/office/drawing/2014/main" id="{5A6F5278-9E9C-45BE-865E-8DF3D200C31A}"/>
            </a:ext>
          </a:extLst>
        </xdr:cNvPr>
        <xdr:cNvSpPr/>
      </xdr:nvSpPr>
      <xdr:spPr>
        <a:xfrm>
          <a:off x="4747260" y="2659380"/>
          <a:ext cx="311658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a:t>
          </a:r>
          <a:r>
            <a:rPr lang="fr-FR" sz="1200" b="1" baseline="0">
              <a:solidFill>
                <a:schemeClr val="bg1"/>
              </a:solidFill>
            </a:rPr>
            <a:t> démarrer ma formation Power Query</a:t>
          </a:r>
          <a:endParaRPr lang="fr-FR" sz="1200" b="1">
            <a:solidFill>
              <a:schemeClr val="bg1"/>
            </a:solidFill>
          </a:endParaRPr>
        </a:p>
      </xdr:txBody>
    </xdr:sp>
    <xdr:clientData/>
  </xdr:twoCellAnchor>
  <xdr:twoCellAnchor>
    <xdr:from>
      <xdr:col>7</xdr:col>
      <xdr:colOff>38100</xdr:colOff>
      <xdr:row>22</xdr:row>
      <xdr:rowOff>99060</xdr:rowOff>
    </xdr:from>
    <xdr:to>
      <xdr:col>9</xdr:col>
      <xdr:colOff>754380</xdr:colOff>
      <xdr:row>24</xdr:row>
      <xdr:rowOff>38100</xdr:rowOff>
    </xdr:to>
    <xdr:sp macro="" textlink="">
      <xdr:nvSpPr>
        <xdr:cNvPr id="5" name="Rectangle à coins arrondis 2">
          <a:hlinkClick xmlns:r="http://schemas.openxmlformats.org/officeDocument/2006/relationships" r:id="rId4" tooltip="Maitriser la clôture des comptes annuels"/>
          <a:extLst>
            <a:ext uri="{FF2B5EF4-FFF2-40B4-BE49-F238E27FC236}">
              <a16:creationId xmlns:a16="http://schemas.microsoft.com/office/drawing/2014/main" id="{5F60B07F-D92C-44C6-B3C8-11873C73E953}"/>
            </a:ext>
          </a:extLst>
        </xdr:cNvPr>
        <xdr:cNvSpPr/>
      </xdr:nvSpPr>
      <xdr:spPr>
        <a:xfrm>
          <a:off x="4747260" y="3695700"/>
          <a:ext cx="230124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 apprendre</a:t>
          </a:r>
          <a:r>
            <a:rPr lang="fr-FR" sz="1200" b="1" baseline="0">
              <a:solidFill>
                <a:schemeClr val="bg1"/>
              </a:solidFill>
            </a:rPr>
            <a:t> le VBA Excel</a:t>
          </a:r>
          <a:endParaRPr lang="fr-FR" sz="1200" b="1">
            <a:solidFill>
              <a:schemeClr val="bg1"/>
            </a:solidFill>
          </a:endParaRPr>
        </a:p>
      </xdr:txBody>
    </xdr:sp>
    <xdr:clientData/>
  </xdr:twoCellAnchor>
  <xdr:twoCellAnchor>
    <xdr:from>
      <xdr:col>14</xdr:col>
      <xdr:colOff>289560</xdr:colOff>
      <xdr:row>1</xdr:row>
      <xdr:rowOff>91440</xdr:rowOff>
    </xdr:from>
    <xdr:to>
      <xdr:col>20</xdr:col>
      <xdr:colOff>495300</xdr:colOff>
      <xdr:row>16</xdr:row>
      <xdr:rowOff>129540</xdr:rowOff>
    </xdr:to>
    <xdr:sp macro="" textlink="">
      <xdr:nvSpPr>
        <xdr:cNvPr id="6" name="Organigramme : Stockage à accès séquentiel 5">
          <a:hlinkClick xmlns:r="http://schemas.openxmlformats.org/officeDocument/2006/relationships" r:id="rId5"/>
          <a:extLst>
            <a:ext uri="{FF2B5EF4-FFF2-40B4-BE49-F238E27FC236}">
              <a16:creationId xmlns:a16="http://schemas.microsoft.com/office/drawing/2014/main" id="{7C4A6EE7-7A18-45CC-A1FA-7952832584D1}"/>
            </a:ext>
          </a:extLst>
        </xdr:cNvPr>
        <xdr:cNvSpPr/>
      </xdr:nvSpPr>
      <xdr:spPr>
        <a:xfrm>
          <a:off x="9837420" y="167640"/>
          <a:ext cx="4960620" cy="2545080"/>
        </a:xfrm>
        <a:prstGeom prst="flowChartMagneticTap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fr-CM" sz="1100"/>
            <a:t>"</a:t>
          </a:r>
          <a:r>
            <a:rPr lang="fr-CM" sz="1100" b="1"/>
            <a:t>La formation Power Query avec Georges a été pour moi</a:t>
          </a:r>
          <a:r>
            <a:rPr lang="fr-CM" sz="1100" b="1" baseline="0"/>
            <a:t> une révélation </a:t>
          </a:r>
          <a:r>
            <a:rPr lang="fr-CM" sz="1100" baseline="0"/>
            <a:t>car elle a véritablement changé ma vie dans mon quotidien professionnel. </a:t>
          </a:r>
          <a:r>
            <a:rPr lang="fr-CM" sz="1100" b="1" baseline="0"/>
            <a:t>Cette formation m'a apporté une vraie plus-value dans mon travail </a:t>
          </a:r>
          <a:r>
            <a:rPr lang="fr-CM" sz="1100" baseline="0"/>
            <a:t>: une facilité à traiter des données avec rapidité et aisance et surtout avec beaucoup de recul. [...] </a:t>
          </a:r>
          <a:r>
            <a:rPr lang="fr-CM" sz="1100" b="1" baseline="0"/>
            <a:t>Je recommande vivement cette formation</a:t>
          </a:r>
          <a:r>
            <a:rPr lang="fr-CM" sz="1100" baseline="0"/>
            <a:t> a toute personne qui manipule des données, vous ne le regretterez pas."</a:t>
          </a:r>
        </a:p>
        <a:p>
          <a:pPr algn="l"/>
          <a:r>
            <a:rPr lang="fr-CM" sz="1100" baseline="0"/>
            <a:t>	</a:t>
          </a:r>
          <a:r>
            <a:rPr lang="fr-CM" sz="1100" b="0" baseline="0"/>
            <a:t>Barry Safiatou</a:t>
          </a:r>
        </a:p>
        <a:p>
          <a:pPr algn="l"/>
          <a:r>
            <a:rPr lang="fr-CM" sz="1100" b="0" baseline="0"/>
            <a:t>	Chargé d'études actuarielles - France</a:t>
          </a:r>
          <a:endParaRPr lang="fr-CM" sz="1100" b="0"/>
        </a:p>
      </xdr:txBody>
    </xdr:sp>
    <xdr:clientData/>
  </xdr:twoCellAnchor>
  <xdr:twoCellAnchor>
    <xdr:from>
      <xdr:col>6</xdr:col>
      <xdr:colOff>76200</xdr:colOff>
      <xdr:row>35</xdr:row>
      <xdr:rowOff>68580</xdr:rowOff>
    </xdr:from>
    <xdr:to>
      <xdr:col>10</xdr:col>
      <xdr:colOff>594360</xdr:colOff>
      <xdr:row>37</xdr:row>
      <xdr:rowOff>0</xdr:rowOff>
    </xdr:to>
    <xdr:sp macro="" textlink="">
      <xdr:nvSpPr>
        <xdr:cNvPr id="7" name="Rectangle à coins arrondis 2">
          <a:hlinkClick xmlns:r="http://schemas.openxmlformats.org/officeDocument/2006/relationships" r:id="rId6" tooltip="Maitriser la clôture des comptes annuels"/>
          <a:extLst>
            <a:ext uri="{FF2B5EF4-FFF2-40B4-BE49-F238E27FC236}">
              <a16:creationId xmlns:a16="http://schemas.microsoft.com/office/drawing/2014/main" id="{63F0A9A2-85C4-47B2-B929-6B2C5935FB57}"/>
            </a:ext>
          </a:extLst>
        </xdr:cNvPr>
        <xdr:cNvSpPr/>
      </xdr:nvSpPr>
      <xdr:spPr>
        <a:xfrm>
          <a:off x="4678680" y="5905500"/>
          <a:ext cx="300228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 me former aux</a:t>
          </a:r>
          <a:r>
            <a:rPr lang="fr-FR" sz="1200" b="1" baseline="0">
              <a:solidFill>
                <a:schemeClr val="bg1"/>
              </a:solidFill>
            </a:rPr>
            <a:t> normes comptables</a:t>
          </a:r>
          <a:endParaRPr lang="fr-FR" sz="1200" b="1">
            <a:solidFill>
              <a:schemeClr val="bg1"/>
            </a:solidFill>
          </a:endParaRPr>
        </a:p>
      </xdr:txBody>
    </xdr:sp>
    <xdr:clientData/>
  </xdr:twoCellAnchor>
  <xdr:twoCellAnchor>
    <xdr:from>
      <xdr:col>7</xdr:col>
      <xdr:colOff>30480</xdr:colOff>
      <xdr:row>28</xdr:row>
      <xdr:rowOff>99060</xdr:rowOff>
    </xdr:from>
    <xdr:to>
      <xdr:col>10</xdr:col>
      <xdr:colOff>655320</xdr:colOff>
      <xdr:row>30</xdr:row>
      <xdr:rowOff>0</xdr:rowOff>
    </xdr:to>
    <xdr:sp macro="" textlink="">
      <xdr:nvSpPr>
        <xdr:cNvPr id="8" name="Rectangle à coins arrondis 2">
          <a:hlinkClick xmlns:r="http://schemas.openxmlformats.org/officeDocument/2006/relationships" r:id="rId7" tooltip="Maitriser la clôture des comptes annuels"/>
          <a:extLst>
            <a:ext uri="{FF2B5EF4-FFF2-40B4-BE49-F238E27FC236}">
              <a16:creationId xmlns:a16="http://schemas.microsoft.com/office/drawing/2014/main" id="{19A341EA-A887-4212-AE6F-496C078B7455}"/>
            </a:ext>
          </a:extLst>
        </xdr:cNvPr>
        <xdr:cNvSpPr/>
      </xdr:nvSpPr>
      <xdr:spPr>
        <a:xfrm>
          <a:off x="4739640" y="4709160"/>
          <a:ext cx="3002280" cy="297180"/>
        </a:xfrm>
        <a:prstGeom prst="roundRect">
          <a:avLst/>
        </a:prstGeom>
        <a:gradFill flip="none"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path path="circle">
            <a:fillToRect l="100000" t="100000"/>
          </a:path>
          <a:tileRect r="-100000" b="-100000"/>
        </a:gra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l"/>
          <a:r>
            <a:rPr lang="fr-FR" sz="1200" b="1">
              <a:solidFill>
                <a:schemeClr val="bg1"/>
              </a:solidFill>
            </a:rPr>
            <a:t>Je veux me former à la clôture des</a:t>
          </a:r>
          <a:r>
            <a:rPr lang="fr-FR" sz="1200" b="1" baseline="0">
              <a:solidFill>
                <a:schemeClr val="bg1"/>
              </a:solidFill>
            </a:rPr>
            <a:t> comptes</a:t>
          </a:r>
          <a:endParaRPr lang="fr-FR" sz="1200" b="1">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Projet%20Videodecompta/Contenu%20VBA/28%20-%20Compte%20de%20r&#233;sultat%20dynamique%20ok/CR%20dynamiqu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Projet%20Videodecompta/Contenu%20VBA/5%20-%20Gestion%20Magasins/Outil%20Gestion%20Magasin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deodecompta"/>
      <sheetName val="CR"/>
      <sheetName val="Transactions"/>
    </sheetNames>
    <sheetDataSet>
      <sheetData sheetId="0"/>
      <sheetData sheetId="1"/>
      <sheetData sheetId="2">
        <row r="3">
          <cell r="AN3" t="str">
            <v>Compte</v>
          </cell>
          <cell r="AP3" t="str">
            <v>Montant</v>
          </cell>
          <cell r="AR3" t="str">
            <v>Compte</v>
          </cell>
          <cell r="AT3" t="str">
            <v>Montant</v>
          </cell>
        </row>
        <row r="4">
          <cell r="I4">
            <v>601100</v>
          </cell>
          <cell r="K4" t="str">
            <v>Achats consommés de marchandises</v>
          </cell>
          <cell r="R4">
            <v>76354501</v>
          </cell>
          <cell r="AC4">
            <v>632500</v>
          </cell>
          <cell r="AF4">
            <v>102574</v>
          </cell>
          <cell r="AG4" t="str">
            <v>Autres charges et services</v>
          </cell>
          <cell r="AP4">
            <v>905941</v>
          </cell>
          <cell r="AT4">
            <v>180353</v>
          </cell>
        </row>
        <row r="5">
          <cell r="K5" t="str">
            <v>Achats consommés de matières et fournitures</v>
          </cell>
          <cell r="R5">
            <v>33312571</v>
          </cell>
          <cell r="AC5">
            <v>632800</v>
          </cell>
          <cell r="AF5">
            <v>262224</v>
          </cell>
          <cell r="AG5" t="str">
            <v>Autres charges et services</v>
          </cell>
          <cell r="AP5">
            <v>957498</v>
          </cell>
          <cell r="AT5">
            <v>277554</v>
          </cell>
        </row>
        <row r="6">
          <cell r="K6" t="str">
            <v>Achats consommés de matières et fournitures</v>
          </cell>
          <cell r="R6">
            <v>43041930</v>
          </cell>
          <cell r="AC6">
            <v>632801</v>
          </cell>
          <cell r="AF6">
            <v>347425</v>
          </cell>
          <cell r="AG6" t="str">
            <v>Autres charges et services</v>
          </cell>
          <cell r="AP6">
            <v>539648</v>
          </cell>
          <cell r="AT6">
            <v>109392</v>
          </cell>
        </row>
        <row r="7">
          <cell r="K7" t="str">
            <v>Achats consommés de marchandises</v>
          </cell>
          <cell r="R7">
            <v>32750148</v>
          </cell>
          <cell r="AC7">
            <v>635100</v>
          </cell>
          <cell r="AF7">
            <v>350217</v>
          </cell>
          <cell r="AG7" t="str">
            <v>Autres charges et services</v>
          </cell>
          <cell r="AP7">
            <v>770676</v>
          </cell>
        </row>
        <row r="8">
          <cell r="K8" t="str">
            <v>Achats consommés de matières et fournitures</v>
          </cell>
          <cell r="R8">
            <v>30077455</v>
          </cell>
          <cell r="AC8">
            <v>635101</v>
          </cell>
          <cell r="AF8">
            <v>403906</v>
          </cell>
          <cell r="AG8" t="str">
            <v>Autres charges et services</v>
          </cell>
          <cell r="AP8">
            <v>991419</v>
          </cell>
        </row>
        <row r="9">
          <cell r="K9" t="str">
            <v>Achats consommés de matières et fournitures</v>
          </cell>
          <cell r="AC9">
            <v>638300</v>
          </cell>
          <cell r="AF9">
            <v>379926</v>
          </cell>
          <cell r="AG9" t="str">
            <v>Autres charges et services</v>
          </cell>
          <cell r="AP9">
            <v>728492</v>
          </cell>
        </row>
        <row r="10">
          <cell r="K10" t="str">
            <v>Energie</v>
          </cell>
          <cell r="AC10">
            <v>638500</v>
          </cell>
          <cell r="AF10">
            <v>186629</v>
          </cell>
          <cell r="AG10" t="str">
            <v>Autres charges et services</v>
          </cell>
          <cell r="AP10">
            <v>836409</v>
          </cell>
        </row>
        <row r="11">
          <cell r="K11" t="str">
            <v>Achats consommés de matières et fournitures</v>
          </cell>
          <cell r="AC11">
            <v>646100</v>
          </cell>
          <cell r="AF11">
            <v>98715</v>
          </cell>
          <cell r="AG11" t="str">
            <v>Impôts et taxes</v>
          </cell>
          <cell r="AP11">
            <v>379219</v>
          </cell>
        </row>
        <row r="12">
          <cell r="K12" t="str">
            <v>Energie</v>
          </cell>
          <cell r="AC12">
            <v>646200</v>
          </cell>
          <cell r="AF12">
            <v>149986</v>
          </cell>
          <cell r="AG12" t="str">
            <v>Impôts et taxes</v>
          </cell>
          <cell r="AP12">
            <v>681112</v>
          </cell>
        </row>
        <row r="13">
          <cell r="K13" t="str">
            <v>Energie</v>
          </cell>
          <cell r="AC13">
            <v>646400</v>
          </cell>
          <cell r="AF13">
            <v>69859</v>
          </cell>
          <cell r="AG13" t="str">
            <v>Impôts et taxes</v>
          </cell>
          <cell r="AP13">
            <v>603227</v>
          </cell>
        </row>
        <row r="14">
          <cell r="K14" t="str">
            <v>Energie</v>
          </cell>
          <cell r="AC14">
            <v>658800</v>
          </cell>
          <cell r="AF14">
            <v>81520</v>
          </cell>
          <cell r="AG14" t="str">
            <v>Autres charges et services</v>
          </cell>
          <cell r="AP14">
            <v>1016872</v>
          </cell>
        </row>
        <row r="15">
          <cell r="K15" t="str">
            <v>Achats consommés de matières et fournitures</v>
          </cell>
          <cell r="AC15">
            <v>661100</v>
          </cell>
          <cell r="AF15">
            <v>363161</v>
          </cell>
          <cell r="AG15" t="str">
            <v>Charges de personnel</v>
          </cell>
          <cell r="AP15">
            <v>571832</v>
          </cell>
        </row>
        <row r="16">
          <cell r="K16" t="str">
            <v>Achats consommés de matières et fournitures</v>
          </cell>
          <cell r="AC16">
            <v>661300</v>
          </cell>
          <cell r="AF16">
            <v>495113</v>
          </cell>
          <cell r="AG16" t="str">
            <v>Charges de personnel</v>
          </cell>
          <cell r="AP16">
            <v>626762</v>
          </cell>
        </row>
        <row r="17">
          <cell r="K17" t="str">
            <v>Autres charges et services</v>
          </cell>
          <cell r="AC17">
            <v>661800</v>
          </cell>
          <cell r="AF17">
            <v>187251</v>
          </cell>
          <cell r="AG17" t="str">
            <v>Charges de personnel</v>
          </cell>
          <cell r="AP17">
            <v>682675</v>
          </cell>
        </row>
        <row r="18">
          <cell r="K18" t="str">
            <v>Autres charges et services</v>
          </cell>
          <cell r="AC18">
            <v>662100</v>
          </cell>
          <cell r="AF18">
            <v>213080</v>
          </cell>
          <cell r="AG18" t="str">
            <v>Charges de personnel</v>
          </cell>
        </row>
        <row r="19">
          <cell r="K19" t="str">
            <v>Achats consommés de matières et fournitures</v>
          </cell>
          <cell r="AC19">
            <v>663100</v>
          </cell>
          <cell r="AF19">
            <v>258041</v>
          </cell>
          <cell r="AG19" t="str">
            <v>Charges de personnel</v>
          </cell>
        </row>
        <row r="20">
          <cell r="K20" t="str">
            <v>Autres charges et services</v>
          </cell>
          <cell r="AC20">
            <v>663400</v>
          </cell>
          <cell r="AF20">
            <v>42496</v>
          </cell>
          <cell r="AG20" t="str">
            <v>Charges de personnel</v>
          </cell>
        </row>
        <row r="21">
          <cell r="K21" t="str">
            <v>Autres charges et services</v>
          </cell>
          <cell r="Q21" t="str">
            <v>Ce mois</v>
          </cell>
          <cell r="AC21">
            <v>663800</v>
          </cell>
          <cell r="AF21">
            <v>233057</v>
          </cell>
          <cell r="AG21" t="str">
            <v>Charges de personnel</v>
          </cell>
        </row>
        <row r="22">
          <cell r="K22" t="str">
            <v>Autres charges et services</v>
          </cell>
          <cell r="Q22" t="str">
            <v>Trimestre 1</v>
          </cell>
          <cell r="AC22">
            <v>664100</v>
          </cell>
          <cell r="AF22">
            <v>251448</v>
          </cell>
          <cell r="AG22" t="str">
            <v>Charges de personnel</v>
          </cell>
        </row>
        <row r="23">
          <cell r="K23" t="str">
            <v>Autres charges et services</v>
          </cell>
          <cell r="Q23" t="str">
            <v>Trimestre 2</v>
          </cell>
          <cell r="AC23">
            <v>664120</v>
          </cell>
          <cell r="AF23">
            <v>193868</v>
          </cell>
          <cell r="AG23" t="str">
            <v>Charges de personnel</v>
          </cell>
        </row>
        <row r="24">
          <cell r="K24" t="str">
            <v>Loyer et charges locatives</v>
          </cell>
          <cell r="Q24" t="str">
            <v>Trimestre 3</v>
          </cell>
          <cell r="AC24">
            <v>664121</v>
          </cell>
          <cell r="AF24">
            <v>56771</v>
          </cell>
          <cell r="AG24" t="str">
            <v>Charges de personnel</v>
          </cell>
        </row>
        <row r="25">
          <cell r="K25" t="str">
            <v>Loyer et charges locatives</v>
          </cell>
          <cell r="Q25" t="str">
            <v>Trimestre 4</v>
          </cell>
          <cell r="AC25">
            <v>664130</v>
          </cell>
          <cell r="AF25">
            <v>481210</v>
          </cell>
          <cell r="AG25" t="str">
            <v>Charges de personnel</v>
          </cell>
        </row>
        <row r="26">
          <cell r="K26" t="str">
            <v>Loyer et charges locatives</v>
          </cell>
          <cell r="Q26" t="str">
            <v>Cette année</v>
          </cell>
          <cell r="AC26">
            <v>664140</v>
          </cell>
          <cell r="AF26">
            <v>338112</v>
          </cell>
          <cell r="AG26" t="str">
            <v>Charges de personnel</v>
          </cell>
        </row>
        <row r="27">
          <cell r="K27" t="str">
            <v>Entretien matériel et locaux</v>
          </cell>
          <cell r="Q27" t="str">
            <v>Année antérieure</v>
          </cell>
          <cell r="AC27">
            <v>664200</v>
          </cell>
          <cell r="AF27">
            <v>89824</v>
          </cell>
          <cell r="AG27" t="str">
            <v>Charges de personnel</v>
          </cell>
        </row>
        <row r="28">
          <cell r="K28" t="str">
            <v>Entretien matériel et locaux</v>
          </cell>
          <cell r="AC28">
            <v>664230</v>
          </cell>
          <cell r="AF28">
            <v>453410</v>
          </cell>
          <cell r="AG28" t="str">
            <v>Charges de personnel</v>
          </cell>
        </row>
        <row r="29">
          <cell r="K29" t="str">
            <v>Entretien matériel et locaux</v>
          </cell>
          <cell r="AC29">
            <v>671200</v>
          </cell>
          <cell r="AF29">
            <v>290968</v>
          </cell>
          <cell r="AG29" t="str">
            <v>Charges financières</v>
          </cell>
        </row>
        <row r="30">
          <cell r="K30" t="str">
            <v>Entretien matériel et locaux</v>
          </cell>
          <cell r="AC30">
            <v>681300</v>
          </cell>
          <cell r="AF30">
            <v>358602</v>
          </cell>
          <cell r="AG30" t="str">
            <v>Dotations aux amortissements &amp; provisions</v>
          </cell>
        </row>
        <row r="31">
          <cell r="K31" t="str">
            <v>Entretien matériel et locaux</v>
          </cell>
          <cell r="AC31">
            <v>691100</v>
          </cell>
          <cell r="AF31">
            <v>113020</v>
          </cell>
          <cell r="AG31" t="str">
            <v>Dotations aux amortissements &amp; provisions</v>
          </cell>
        </row>
        <row r="32">
          <cell r="K32" t="str">
            <v>Assurances</v>
          </cell>
          <cell r="AC32">
            <v>702100</v>
          </cell>
          <cell r="AF32">
            <v>8296300</v>
          </cell>
          <cell r="AG32" t="str">
            <v>Ventes de marchandises</v>
          </cell>
        </row>
        <row r="33">
          <cell r="K33" t="str">
            <v>Assurances</v>
          </cell>
          <cell r="AC33">
            <v>702200</v>
          </cell>
          <cell r="AF33">
            <v>8436063</v>
          </cell>
          <cell r="AG33" t="str">
            <v>Ventes de produits fabriqués</v>
          </cell>
        </row>
        <row r="34">
          <cell r="K34" t="str">
            <v>Autres charges et services</v>
          </cell>
          <cell r="AC34">
            <v>706100</v>
          </cell>
          <cell r="AF34">
            <v>8116454</v>
          </cell>
          <cell r="AG34" t="str">
            <v xml:space="preserve">Produits accessoires </v>
          </cell>
        </row>
        <row r="35">
          <cell r="K35" t="str">
            <v>Publicité et communications</v>
          </cell>
          <cell r="AC35">
            <v>707800</v>
          </cell>
          <cell r="AF35">
            <v>7303531</v>
          </cell>
          <cell r="AG35" t="str">
            <v xml:space="preserve">Produits accessoires </v>
          </cell>
        </row>
        <row r="36">
          <cell r="K36" t="str">
            <v>Téléphone, Internet</v>
          </cell>
          <cell r="AC36">
            <v>812100</v>
          </cell>
          <cell r="AF36">
            <v>384095</v>
          </cell>
          <cell r="AG36" t="str">
            <v>Charges exceptionnelles</v>
          </cell>
        </row>
        <row r="37">
          <cell r="K37" t="str">
            <v>Téléphone, Internet</v>
          </cell>
          <cell r="AC37">
            <v>822100</v>
          </cell>
          <cell r="AF37">
            <v>215443</v>
          </cell>
          <cell r="AG37" t="str">
            <v>Produits exceptionnels</v>
          </cell>
        </row>
        <row r="38">
          <cell r="K38" t="str">
            <v>Autres charges et services</v>
          </cell>
          <cell r="AC38">
            <v>891100</v>
          </cell>
          <cell r="AF38">
            <v>114588</v>
          </cell>
          <cell r="AG38" t="str">
            <v>Impôts sur le bénéfice</v>
          </cell>
        </row>
        <row r="39">
          <cell r="K39" t="str">
            <v>Autres charges et services</v>
          </cell>
          <cell r="AC39">
            <v>601100</v>
          </cell>
          <cell r="AF39">
            <v>387124</v>
          </cell>
          <cell r="AG39" t="str">
            <v>Achats consommés de marchandises</v>
          </cell>
        </row>
        <row r="40">
          <cell r="K40" t="str">
            <v>Honoraires de consultants</v>
          </cell>
          <cell r="AC40">
            <v>602100</v>
          </cell>
          <cell r="AF40">
            <v>451587</v>
          </cell>
          <cell r="AG40" t="str">
            <v>Achats consommés de matières et fournitures</v>
          </cell>
        </row>
        <row r="41">
          <cell r="K41" t="str">
            <v>Honoraires de consultants</v>
          </cell>
          <cell r="AC41">
            <v>602210</v>
          </cell>
          <cell r="AF41">
            <v>164344</v>
          </cell>
          <cell r="AG41" t="str">
            <v>Achats consommés de matières et fournitures</v>
          </cell>
        </row>
        <row r="42">
          <cell r="K42" t="str">
            <v>Honoraires de consultants</v>
          </cell>
          <cell r="AC42">
            <v>603100</v>
          </cell>
          <cell r="AF42">
            <v>180353</v>
          </cell>
          <cell r="AG42" t="str">
            <v>Achats consommés de marchandises</v>
          </cell>
        </row>
        <row r="43">
          <cell r="K43" t="str">
            <v>Autres charges et services</v>
          </cell>
          <cell r="AC43">
            <v>603201</v>
          </cell>
          <cell r="AF43">
            <v>471854</v>
          </cell>
          <cell r="AG43" t="str">
            <v>Achats consommés de matières et fournitures</v>
          </cell>
        </row>
        <row r="44">
          <cell r="K44" t="str">
            <v>Autres charges et services</v>
          </cell>
          <cell r="AC44">
            <v>603302</v>
          </cell>
          <cell r="AF44">
            <v>117597</v>
          </cell>
          <cell r="AG44" t="str">
            <v>Achats consommés de matières et fournitures</v>
          </cell>
        </row>
        <row r="45">
          <cell r="K45" t="str">
            <v>Autres charges et services</v>
          </cell>
          <cell r="AC45">
            <v>604200</v>
          </cell>
          <cell r="AF45">
            <v>464036</v>
          </cell>
          <cell r="AG45" t="str">
            <v>Energie</v>
          </cell>
        </row>
        <row r="46">
          <cell r="K46" t="str">
            <v>Autres charges et services</v>
          </cell>
          <cell r="AC46">
            <v>604300</v>
          </cell>
          <cell r="AF46">
            <v>301904</v>
          </cell>
          <cell r="AG46" t="str">
            <v>Achats consommés de matières et fournitures</v>
          </cell>
        </row>
        <row r="47">
          <cell r="K47" t="str">
            <v>Autres charges et services</v>
          </cell>
          <cell r="AC47">
            <v>605100</v>
          </cell>
          <cell r="AF47">
            <v>460674</v>
          </cell>
          <cell r="AG47" t="str">
            <v>Energie</v>
          </cell>
        </row>
        <row r="48">
          <cell r="K48" t="str">
            <v>Autres charges et services</v>
          </cell>
          <cell r="AC48">
            <v>605200</v>
          </cell>
          <cell r="AF48">
            <v>283425</v>
          </cell>
          <cell r="AG48" t="str">
            <v>Energie</v>
          </cell>
        </row>
        <row r="49">
          <cell r="K49" t="str">
            <v>Autres charges et services</v>
          </cell>
          <cell r="AC49">
            <v>605300</v>
          </cell>
          <cell r="AF49">
            <v>440645</v>
          </cell>
          <cell r="AG49" t="str">
            <v>Energie</v>
          </cell>
        </row>
        <row r="50">
          <cell r="K50" t="str">
            <v>Impôts et taxes</v>
          </cell>
          <cell r="AC50">
            <v>605400</v>
          </cell>
          <cell r="AF50">
            <v>254990</v>
          </cell>
          <cell r="AG50" t="str">
            <v>Achats consommés de matières et fournitures</v>
          </cell>
        </row>
        <row r="51">
          <cell r="K51" t="str">
            <v>Impôts et taxes</v>
          </cell>
          <cell r="AC51">
            <v>605500</v>
          </cell>
          <cell r="AF51">
            <v>224908</v>
          </cell>
          <cell r="AG51" t="str">
            <v>Achats consommés de matières et fournitures</v>
          </cell>
        </row>
        <row r="52">
          <cell r="K52" t="str">
            <v>Impôts et taxes</v>
          </cell>
          <cell r="AC52">
            <v>605600</v>
          </cell>
          <cell r="AF52">
            <v>205841</v>
          </cell>
          <cell r="AG52" t="str">
            <v>Autres charges et services</v>
          </cell>
        </row>
        <row r="53">
          <cell r="K53" t="str">
            <v>Autres charges et services</v>
          </cell>
          <cell r="AC53">
            <v>605700</v>
          </cell>
          <cell r="AF53">
            <v>25324</v>
          </cell>
          <cell r="AG53" t="str">
            <v>Autres charges et services</v>
          </cell>
        </row>
        <row r="54">
          <cell r="K54" t="str">
            <v>Charges de personnel</v>
          </cell>
          <cell r="AC54">
            <v>608100</v>
          </cell>
          <cell r="AF54">
            <v>421186</v>
          </cell>
          <cell r="AG54" t="str">
            <v>Achats consommés de matières et fournitures</v>
          </cell>
        </row>
        <row r="55">
          <cell r="K55" t="str">
            <v>Charges de personnel</v>
          </cell>
          <cell r="AC55">
            <v>612100</v>
          </cell>
          <cell r="AF55">
            <v>217576</v>
          </cell>
          <cell r="AG55" t="str">
            <v>Autres charges et services</v>
          </cell>
        </row>
        <row r="56">
          <cell r="K56" t="str">
            <v>Charges de personnel</v>
          </cell>
          <cell r="AC56">
            <v>616100</v>
          </cell>
          <cell r="AF56">
            <v>231058</v>
          </cell>
          <cell r="AG56" t="str">
            <v>Autres charges et services</v>
          </cell>
        </row>
        <row r="57">
          <cell r="K57" t="str">
            <v>Charges de personnel</v>
          </cell>
          <cell r="AC57">
            <v>618100</v>
          </cell>
          <cell r="AF57">
            <v>377963</v>
          </cell>
          <cell r="AG57" t="str">
            <v>Autres charges et services</v>
          </cell>
        </row>
        <row r="58">
          <cell r="K58" t="str">
            <v>Charges de personnel</v>
          </cell>
          <cell r="AC58">
            <v>618300</v>
          </cell>
          <cell r="AF58">
            <v>302508</v>
          </cell>
          <cell r="AG58" t="str">
            <v>Autres charges et services</v>
          </cell>
        </row>
        <row r="59">
          <cell r="K59" t="str">
            <v>Charges de personnel</v>
          </cell>
          <cell r="AC59">
            <v>622200</v>
          </cell>
          <cell r="AF59">
            <v>480905</v>
          </cell>
          <cell r="AG59" t="str">
            <v>Loyer et charges locatives</v>
          </cell>
        </row>
        <row r="60">
          <cell r="K60" t="str">
            <v>Charges de personnel</v>
          </cell>
          <cell r="AC60">
            <v>622300</v>
          </cell>
          <cell r="AF60">
            <v>236603</v>
          </cell>
          <cell r="AG60" t="str">
            <v>Loyer et charges locatives</v>
          </cell>
        </row>
        <row r="61">
          <cell r="K61" t="str">
            <v>Charges de personnel</v>
          </cell>
          <cell r="AC61">
            <v>622800</v>
          </cell>
          <cell r="AF61">
            <v>319950</v>
          </cell>
          <cell r="AG61" t="str">
            <v>Loyer et charges locatives</v>
          </cell>
        </row>
        <row r="62">
          <cell r="K62" t="str">
            <v>Charges de personnel</v>
          </cell>
          <cell r="AC62">
            <v>624100</v>
          </cell>
          <cell r="AF62">
            <v>230669</v>
          </cell>
          <cell r="AG62" t="str">
            <v>Entretien matériel et locaux</v>
          </cell>
        </row>
        <row r="63">
          <cell r="K63" t="str">
            <v>Charges de personnel</v>
          </cell>
          <cell r="AC63">
            <v>624200</v>
          </cell>
          <cell r="AF63">
            <v>115707</v>
          </cell>
          <cell r="AG63" t="str">
            <v>Entretien matériel et locaux</v>
          </cell>
        </row>
        <row r="64">
          <cell r="K64" t="str">
            <v>Charges de personnel</v>
          </cell>
          <cell r="AC64">
            <v>624300</v>
          </cell>
          <cell r="AF64">
            <v>186675</v>
          </cell>
          <cell r="AG64" t="str">
            <v>Entretien matériel et locaux</v>
          </cell>
        </row>
        <row r="65">
          <cell r="K65" t="str">
            <v>Charges de personnel</v>
          </cell>
          <cell r="AC65">
            <v>624330</v>
          </cell>
          <cell r="AF65">
            <v>27570</v>
          </cell>
          <cell r="AG65" t="str">
            <v>Entretien matériel et locaux</v>
          </cell>
        </row>
        <row r="66">
          <cell r="K66" t="str">
            <v>Charges de personnel</v>
          </cell>
          <cell r="AC66">
            <v>624800</v>
          </cell>
          <cell r="AF66">
            <v>239715</v>
          </cell>
          <cell r="AG66" t="str">
            <v>Entretien matériel et locaux</v>
          </cell>
        </row>
        <row r="67">
          <cell r="K67" t="str">
            <v>Charges de personnel</v>
          </cell>
          <cell r="AC67">
            <v>625100</v>
          </cell>
          <cell r="AF67">
            <v>25304</v>
          </cell>
          <cell r="AG67" t="str">
            <v>Assurances</v>
          </cell>
        </row>
        <row r="68">
          <cell r="K68" t="str">
            <v>Charges financières</v>
          </cell>
          <cell r="AC68">
            <v>625200</v>
          </cell>
          <cell r="AF68">
            <v>414565</v>
          </cell>
          <cell r="AG68" t="str">
            <v>Assurances</v>
          </cell>
        </row>
        <row r="69">
          <cell r="K69" t="str">
            <v>Dotations aux amortissements &amp; provisions</v>
          </cell>
          <cell r="AC69">
            <v>626500</v>
          </cell>
          <cell r="AF69">
            <v>381088</v>
          </cell>
          <cell r="AG69" t="str">
            <v>Autres charges et services</v>
          </cell>
        </row>
        <row r="70">
          <cell r="K70" t="str">
            <v>Dotations aux amortissements &amp; provisions</v>
          </cell>
          <cell r="AC70">
            <v>627100</v>
          </cell>
          <cell r="AF70">
            <v>258840</v>
          </cell>
          <cell r="AG70" t="str">
            <v>Publicité et communications</v>
          </cell>
        </row>
        <row r="71">
          <cell r="K71" t="str">
            <v>Ventes de marchandises</v>
          </cell>
          <cell r="AC71">
            <v>628100</v>
          </cell>
          <cell r="AF71">
            <v>379216</v>
          </cell>
          <cell r="AG71" t="str">
            <v>Téléphone, Internet</v>
          </cell>
        </row>
        <row r="72">
          <cell r="K72" t="str">
            <v>Ventes de produits fabriqués</v>
          </cell>
          <cell r="AC72">
            <v>628800</v>
          </cell>
          <cell r="AF72">
            <v>119997</v>
          </cell>
          <cell r="AG72" t="str">
            <v>Téléphone, Internet</v>
          </cell>
        </row>
        <row r="73">
          <cell r="K73" t="str">
            <v xml:space="preserve">Produits accessoires </v>
          </cell>
          <cell r="AC73">
            <v>631800</v>
          </cell>
          <cell r="AF73">
            <v>185168</v>
          </cell>
          <cell r="AG73" t="str">
            <v>Autres charges et services</v>
          </cell>
        </row>
        <row r="74">
          <cell r="K74" t="str">
            <v xml:space="preserve">Produits accessoires </v>
          </cell>
          <cell r="AC74">
            <v>631810</v>
          </cell>
          <cell r="AF74">
            <v>494402</v>
          </cell>
          <cell r="AG74" t="str">
            <v>Autres charges et services</v>
          </cell>
        </row>
        <row r="75">
          <cell r="K75" t="str">
            <v>Charges exceptionnelles</v>
          </cell>
          <cell r="AC75">
            <v>632400</v>
          </cell>
          <cell r="AF75">
            <v>367053</v>
          </cell>
          <cell r="AG75" t="str">
            <v>Honoraires de consultants</v>
          </cell>
        </row>
        <row r="76">
          <cell r="K76" t="str">
            <v>Produits exceptionnels</v>
          </cell>
          <cell r="AC76">
            <v>632401</v>
          </cell>
          <cell r="AF76">
            <v>49462</v>
          </cell>
          <cell r="AG76" t="str">
            <v>Honoraires de consultants</v>
          </cell>
        </row>
        <row r="77">
          <cell r="K77" t="str">
            <v>Impôts sur le bénéfice</v>
          </cell>
          <cell r="AC77">
            <v>632410</v>
          </cell>
          <cell r="AF77">
            <v>443601</v>
          </cell>
          <cell r="AG77" t="str">
            <v>Honoraires de consultants</v>
          </cell>
        </row>
        <row r="78">
          <cell r="AC78">
            <v>632500</v>
          </cell>
          <cell r="AF78">
            <v>223796</v>
          </cell>
          <cell r="AG78" t="str">
            <v>Autres charges et services</v>
          </cell>
        </row>
        <row r="79">
          <cell r="AC79">
            <v>632800</v>
          </cell>
          <cell r="AF79">
            <v>446288</v>
          </cell>
          <cell r="AG79" t="str">
            <v>Autres charges et services</v>
          </cell>
        </row>
        <row r="80">
          <cell r="AC80">
            <v>632801</v>
          </cell>
          <cell r="AF80">
            <v>291423</v>
          </cell>
          <cell r="AG80" t="str">
            <v>Autres charges et services</v>
          </cell>
        </row>
        <row r="81">
          <cell r="AC81">
            <v>635100</v>
          </cell>
          <cell r="AF81">
            <v>244901</v>
          </cell>
          <cell r="AG81" t="str">
            <v>Autres charges et services</v>
          </cell>
        </row>
        <row r="82">
          <cell r="AC82">
            <v>635101</v>
          </cell>
          <cell r="AF82">
            <v>233901</v>
          </cell>
          <cell r="AG82" t="str">
            <v>Autres charges et services</v>
          </cell>
        </row>
        <row r="83">
          <cell r="AC83">
            <v>638300</v>
          </cell>
          <cell r="AF83">
            <v>64503</v>
          </cell>
          <cell r="AG83" t="str">
            <v>Autres charges et services</v>
          </cell>
        </row>
        <row r="84">
          <cell r="AC84">
            <v>638500</v>
          </cell>
          <cell r="AF84">
            <v>444894</v>
          </cell>
          <cell r="AG84" t="str">
            <v>Autres charges et services</v>
          </cell>
        </row>
        <row r="85">
          <cell r="AC85">
            <v>646100</v>
          </cell>
          <cell r="AF85">
            <v>207509</v>
          </cell>
          <cell r="AG85" t="str">
            <v>Impôts et taxes</v>
          </cell>
        </row>
        <row r="86">
          <cell r="AC86">
            <v>646200</v>
          </cell>
          <cell r="AF86">
            <v>25865</v>
          </cell>
          <cell r="AG86" t="str">
            <v>Impôts et taxes</v>
          </cell>
        </row>
        <row r="87">
          <cell r="AC87">
            <v>646400</v>
          </cell>
          <cell r="AF87">
            <v>231896</v>
          </cell>
          <cell r="AG87" t="str">
            <v>Impôts et taxes</v>
          </cell>
        </row>
        <row r="88">
          <cell r="AC88">
            <v>658800</v>
          </cell>
          <cell r="AF88">
            <v>242810</v>
          </cell>
          <cell r="AG88" t="str">
            <v>Autres charges et services</v>
          </cell>
        </row>
        <row r="89">
          <cell r="AC89">
            <v>661100</v>
          </cell>
          <cell r="AF89">
            <v>118748</v>
          </cell>
          <cell r="AG89" t="str">
            <v>Charges de personnel</v>
          </cell>
        </row>
        <row r="90">
          <cell r="AC90">
            <v>661300</v>
          </cell>
          <cell r="AF90">
            <v>226555</v>
          </cell>
          <cell r="AG90" t="str">
            <v>Charges de personnel</v>
          </cell>
        </row>
        <row r="91">
          <cell r="AC91">
            <v>661800</v>
          </cell>
          <cell r="AF91">
            <v>130959</v>
          </cell>
          <cell r="AG91" t="str">
            <v>Charges de personnel</v>
          </cell>
        </row>
        <row r="92">
          <cell r="AC92">
            <v>662100</v>
          </cell>
          <cell r="AF92">
            <v>84395</v>
          </cell>
          <cell r="AG92" t="str">
            <v>Charges de personnel</v>
          </cell>
        </row>
        <row r="93">
          <cell r="AC93">
            <v>663100</v>
          </cell>
          <cell r="AF93">
            <v>306366</v>
          </cell>
          <cell r="AG93" t="str">
            <v>Charges de personnel</v>
          </cell>
        </row>
        <row r="94">
          <cell r="AC94">
            <v>663400</v>
          </cell>
          <cell r="AF94">
            <v>320832</v>
          </cell>
          <cell r="AG94" t="str">
            <v>Charges de personnel</v>
          </cell>
        </row>
        <row r="95">
          <cell r="AC95">
            <v>663800</v>
          </cell>
          <cell r="AF95">
            <v>462254</v>
          </cell>
          <cell r="AG95" t="str">
            <v>Charges de personnel</v>
          </cell>
        </row>
        <row r="96">
          <cell r="AC96">
            <v>664100</v>
          </cell>
          <cell r="AF96">
            <v>28863</v>
          </cell>
          <cell r="AG96" t="str">
            <v>Charges de personnel</v>
          </cell>
        </row>
        <row r="97">
          <cell r="AC97">
            <v>664120</v>
          </cell>
          <cell r="AF97">
            <v>352440</v>
          </cell>
          <cell r="AG97" t="str">
            <v>Charges de personnel</v>
          </cell>
        </row>
        <row r="98">
          <cell r="AC98">
            <v>664121</v>
          </cell>
          <cell r="AF98">
            <v>331473</v>
          </cell>
          <cell r="AG98" t="str">
            <v>Charges de personnel</v>
          </cell>
        </row>
        <row r="99">
          <cell r="AC99">
            <v>664130</v>
          </cell>
          <cell r="AF99">
            <v>85078</v>
          </cell>
          <cell r="AG99" t="str">
            <v>Charges de personnel</v>
          </cell>
        </row>
        <row r="100">
          <cell r="AC100">
            <v>664140</v>
          </cell>
          <cell r="AF100">
            <v>144874</v>
          </cell>
          <cell r="AG100" t="str">
            <v>Charges de personnel</v>
          </cell>
        </row>
        <row r="101">
          <cell r="AC101">
            <v>664200</v>
          </cell>
          <cell r="AF101">
            <v>244522</v>
          </cell>
          <cell r="AG101" t="str">
            <v>Charges de personnel</v>
          </cell>
        </row>
        <row r="102">
          <cell r="AC102">
            <v>664230</v>
          </cell>
          <cell r="AF102">
            <v>26841</v>
          </cell>
          <cell r="AG102" t="str">
            <v>Charges de personnel</v>
          </cell>
        </row>
        <row r="103">
          <cell r="AC103">
            <v>671200</v>
          </cell>
          <cell r="AF103">
            <v>479106</v>
          </cell>
          <cell r="AG103" t="str">
            <v>Charges financières</v>
          </cell>
        </row>
        <row r="104">
          <cell r="AC104">
            <v>681300</v>
          </cell>
          <cell r="AF104">
            <v>390032</v>
          </cell>
          <cell r="AG104" t="str">
            <v>Dotations aux amortissements &amp; provisions</v>
          </cell>
        </row>
        <row r="105">
          <cell r="AC105">
            <v>691100</v>
          </cell>
          <cell r="AF105">
            <v>39609</v>
          </cell>
          <cell r="AG105" t="str">
            <v>Dotations aux amortissements &amp; provisions</v>
          </cell>
        </row>
        <row r="106">
          <cell r="AC106">
            <v>702100</v>
          </cell>
          <cell r="AF106">
            <v>9488029</v>
          </cell>
          <cell r="AG106" t="str">
            <v>Ventes de marchandises</v>
          </cell>
        </row>
        <row r="107">
          <cell r="AC107">
            <v>702200</v>
          </cell>
          <cell r="AF107">
            <v>10445149</v>
          </cell>
          <cell r="AG107" t="str">
            <v>Ventes de produits fabriqués</v>
          </cell>
        </row>
        <row r="108">
          <cell r="AC108">
            <v>706100</v>
          </cell>
          <cell r="AF108">
            <v>363051</v>
          </cell>
          <cell r="AG108" t="str">
            <v xml:space="preserve">Produits accessoires </v>
          </cell>
        </row>
        <row r="109">
          <cell r="AC109">
            <v>707800</v>
          </cell>
          <cell r="AF109">
            <v>960714</v>
          </cell>
          <cell r="AG109" t="str">
            <v xml:space="preserve">Produits accessoires </v>
          </cell>
        </row>
        <row r="110">
          <cell r="AC110">
            <v>812100</v>
          </cell>
          <cell r="AF110">
            <v>393774</v>
          </cell>
          <cell r="AG110" t="str">
            <v>Charges exceptionnelles</v>
          </cell>
        </row>
        <row r="111">
          <cell r="AC111">
            <v>822100</v>
          </cell>
          <cell r="AF111">
            <v>432742</v>
          </cell>
          <cell r="AG111" t="str">
            <v>Produits exceptionnels</v>
          </cell>
        </row>
        <row r="112">
          <cell r="AC112">
            <v>891100</v>
          </cell>
          <cell r="AF112">
            <v>378849</v>
          </cell>
          <cell r="AG112" t="str">
            <v>Impôts sur le bénéfice</v>
          </cell>
        </row>
        <row r="113">
          <cell r="AC113">
            <v>601100</v>
          </cell>
          <cell r="AF113">
            <v>78007</v>
          </cell>
          <cell r="AG113" t="str">
            <v>Achats consommés de marchandises</v>
          </cell>
        </row>
        <row r="114">
          <cell r="AC114">
            <v>602100</v>
          </cell>
          <cell r="AF114">
            <v>427457</v>
          </cell>
          <cell r="AG114" t="str">
            <v>Achats consommés de matières et fournitures</v>
          </cell>
        </row>
        <row r="115">
          <cell r="AC115">
            <v>602210</v>
          </cell>
          <cell r="AF115">
            <v>227709</v>
          </cell>
          <cell r="AG115" t="str">
            <v>Achats consommés de matières et fournitures</v>
          </cell>
        </row>
        <row r="116">
          <cell r="AC116">
            <v>603100</v>
          </cell>
          <cell r="AF116">
            <v>277554</v>
          </cell>
          <cell r="AG116" t="str">
            <v>Achats consommés de marchandises</v>
          </cell>
        </row>
        <row r="117">
          <cell r="AC117">
            <v>603201</v>
          </cell>
          <cell r="AF117">
            <v>411162</v>
          </cell>
          <cell r="AG117" t="str">
            <v>Achats consommés de matières et fournitures</v>
          </cell>
        </row>
        <row r="118">
          <cell r="AC118">
            <v>603302</v>
          </cell>
          <cell r="AF118">
            <v>363250</v>
          </cell>
          <cell r="AG118" t="str">
            <v>Achats consommés de matières et fournitures</v>
          </cell>
        </row>
        <row r="119">
          <cell r="AC119">
            <v>604200</v>
          </cell>
          <cell r="AF119">
            <v>107624</v>
          </cell>
          <cell r="AG119" t="str">
            <v>Energie</v>
          </cell>
        </row>
        <row r="120">
          <cell r="AC120">
            <v>604300</v>
          </cell>
          <cell r="AF120">
            <v>381480</v>
          </cell>
          <cell r="AG120" t="str">
            <v>Achats consommés de matières et fournitures</v>
          </cell>
        </row>
        <row r="121">
          <cell r="AC121">
            <v>605100</v>
          </cell>
          <cell r="AF121">
            <v>416839</v>
          </cell>
          <cell r="AG121" t="str">
            <v>Energie</v>
          </cell>
        </row>
        <row r="122">
          <cell r="AC122">
            <v>605200</v>
          </cell>
          <cell r="AF122">
            <v>430317</v>
          </cell>
          <cell r="AG122" t="str">
            <v>Energie</v>
          </cell>
        </row>
        <row r="123">
          <cell r="AC123">
            <v>605300</v>
          </cell>
          <cell r="AF123">
            <v>196159</v>
          </cell>
          <cell r="AG123" t="str">
            <v>Energie</v>
          </cell>
        </row>
        <row r="124">
          <cell r="AC124">
            <v>605400</v>
          </cell>
          <cell r="AF124">
            <v>315392</v>
          </cell>
          <cell r="AG124" t="str">
            <v>Achats consommés de matières et fournitures</v>
          </cell>
        </row>
        <row r="125">
          <cell r="AC125">
            <v>605500</v>
          </cell>
          <cell r="AF125">
            <v>152516</v>
          </cell>
          <cell r="AG125" t="str">
            <v>Achats consommés de matières et fournitures</v>
          </cell>
        </row>
        <row r="126">
          <cell r="AC126">
            <v>605600</v>
          </cell>
          <cell r="AF126">
            <v>256592</v>
          </cell>
          <cell r="AG126" t="str">
            <v>Autres charges et services</v>
          </cell>
        </row>
        <row r="127">
          <cell r="AC127">
            <v>605700</v>
          </cell>
          <cell r="AF127">
            <v>199669</v>
          </cell>
          <cell r="AG127" t="str">
            <v>Autres charges et services</v>
          </cell>
        </row>
        <row r="128">
          <cell r="AC128">
            <v>608100</v>
          </cell>
          <cell r="AF128">
            <v>410084</v>
          </cell>
          <cell r="AG128" t="str">
            <v>Achats consommés de matières et fournitures</v>
          </cell>
        </row>
        <row r="129">
          <cell r="AC129">
            <v>612100</v>
          </cell>
          <cell r="AF129">
            <v>324990</v>
          </cell>
          <cell r="AG129" t="str">
            <v>Autres charges et services</v>
          </cell>
        </row>
        <row r="130">
          <cell r="AC130">
            <v>616100</v>
          </cell>
          <cell r="AF130">
            <v>51952</v>
          </cell>
          <cell r="AG130" t="str">
            <v>Autres charges et services</v>
          </cell>
        </row>
        <row r="131">
          <cell r="AC131">
            <v>618100</v>
          </cell>
          <cell r="AF131">
            <v>94342</v>
          </cell>
          <cell r="AG131" t="str">
            <v>Autres charges et services</v>
          </cell>
        </row>
        <row r="132">
          <cell r="AC132">
            <v>618300</v>
          </cell>
          <cell r="AF132">
            <v>339729</v>
          </cell>
          <cell r="AG132" t="str">
            <v>Autres charges et services</v>
          </cell>
        </row>
        <row r="133">
          <cell r="AC133">
            <v>622200</v>
          </cell>
          <cell r="AF133">
            <v>43926</v>
          </cell>
          <cell r="AG133" t="str">
            <v>Loyer et charges locatives</v>
          </cell>
        </row>
        <row r="134">
          <cell r="AC134">
            <v>622300</v>
          </cell>
          <cell r="AF134">
            <v>407924</v>
          </cell>
          <cell r="AG134" t="str">
            <v>Loyer et charges locatives</v>
          </cell>
        </row>
        <row r="135">
          <cell r="AC135">
            <v>622800</v>
          </cell>
          <cell r="AF135">
            <v>425585</v>
          </cell>
          <cell r="AG135" t="str">
            <v>Loyer et charges locatives</v>
          </cell>
        </row>
        <row r="136">
          <cell r="AC136">
            <v>624100</v>
          </cell>
          <cell r="AF136">
            <v>303561</v>
          </cell>
          <cell r="AG136" t="str">
            <v>Entretien matériel et locaux</v>
          </cell>
        </row>
        <row r="137">
          <cell r="AC137">
            <v>624200</v>
          </cell>
          <cell r="AF137">
            <v>101483</v>
          </cell>
          <cell r="AG137" t="str">
            <v>Entretien matériel et locaux</v>
          </cell>
        </row>
        <row r="138">
          <cell r="AC138">
            <v>624300</v>
          </cell>
          <cell r="AF138">
            <v>167855</v>
          </cell>
          <cell r="AG138" t="str">
            <v>Entretien matériel et locaux</v>
          </cell>
        </row>
        <row r="139">
          <cell r="AC139">
            <v>624330</v>
          </cell>
          <cell r="AF139">
            <v>103492</v>
          </cell>
          <cell r="AG139" t="str">
            <v>Entretien matériel et locaux</v>
          </cell>
        </row>
        <row r="140">
          <cell r="AC140">
            <v>624800</v>
          </cell>
          <cell r="AF140">
            <v>400525</v>
          </cell>
          <cell r="AG140" t="str">
            <v>Entretien matériel et locaux</v>
          </cell>
        </row>
        <row r="141">
          <cell r="AC141">
            <v>625100</v>
          </cell>
          <cell r="AF141">
            <v>207322</v>
          </cell>
          <cell r="AG141" t="str">
            <v>Assurances</v>
          </cell>
        </row>
        <row r="142">
          <cell r="AC142">
            <v>625200</v>
          </cell>
          <cell r="AF142">
            <v>38389</v>
          </cell>
          <cell r="AG142" t="str">
            <v>Assurances</v>
          </cell>
        </row>
        <row r="143">
          <cell r="AC143">
            <v>626500</v>
          </cell>
          <cell r="AF143">
            <v>195394</v>
          </cell>
          <cell r="AG143" t="str">
            <v>Autres charges et services</v>
          </cell>
        </row>
        <row r="144">
          <cell r="AC144">
            <v>627100</v>
          </cell>
          <cell r="AF144">
            <v>460806</v>
          </cell>
          <cell r="AG144" t="str">
            <v>Publicité et communications</v>
          </cell>
        </row>
        <row r="145">
          <cell r="AC145">
            <v>628100</v>
          </cell>
          <cell r="AF145">
            <v>240042</v>
          </cell>
          <cell r="AG145" t="str">
            <v>Téléphone, Internet</v>
          </cell>
        </row>
        <row r="146">
          <cell r="AC146">
            <v>628800</v>
          </cell>
          <cell r="AF146">
            <v>117745</v>
          </cell>
          <cell r="AG146" t="str">
            <v>Téléphone, Internet</v>
          </cell>
        </row>
        <row r="147">
          <cell r="AC147">
            <v>631800</v>
          </cell>
          <cell r="AF147">
            <v>213045</v>
          </cell>
          <cell r="AG147" t="str">
            <v>Autres charges et services</v>
          </cell>
        </row>
        <row r="148">
          <cell r="AC148">
            <v>631810</v>
          </cell>
          <cell r="AF148">
            <v>263094</v>
          </cell>
          <cell r="AG148" t="str">
            <v>Autres charges et services</v>
          </cell>
        </row>
        <row r="149">
          <cell r="AC149">
            <v>632400</v>
          </cell>
          <cell r="AF149">
            <v>208171</v>
          </cell>
          <cell r="AG149" t="str">
            <v>Honoraires de consultants</v>
          </cell>
        </row>
        <row r="150">
          <cell r="AC150">
            <v>632401</v>
          </cell>
          <cell r="AF150">
            <v>465533</v>
          </cell>
          <cell r="AG150" t="str">
            <v>Honoraires de consultants</v>
          </cell>
        </row>
        <row r="151">
          <cell r="AC151">
            <v>632410</v>
          </cell>
          <cell r="AF151">
            <v>262651</v>
          </cell>
          <cell r="AG151" t="str">
            <v>Honoraires de consultants</v>
          </cell>
        </row>
        <row r="152">
          <cell r="AC152">
            <v>632500</v>
          </cell>
          <cell r="AF152">
            <v>437209</v>
          </cell>
          <cell r="AG152" t="str">
            <v>Autres charges et services</v>
          </cell>
        </row>
        <row r="153">
          <cell r="AC153">
            <v>632800</v>
          </cell>
          <cell r="AF153">
            <v>281257</v>
          </cell>
          <cell r="AG153" t="str">
            <v>Autres charges et services</v>
          </cell>
        </row>
        <row r="154">
          <cell r="AC154">
            <v>632801</v>
          </cell>
          <cell r="AF154">
            <v>456526</v>
          </cell>
          <cell r="AG154" t="str">
            <v>Autres charges et services</v>
          </cell>
        </row>
        <row r="155">
          <cell r="AC155">
            <v>635100</v>
          </cell>
          <cell r="AF155">
            <v>113039</v>
          </cell>
          <cell r="AG155" t="str">
            <v>Autres charges et services</v>
          </cell>
        </row>
        <row r="156">
          <cell r="AC156">
            <v>635101</v>
          </cell>
          <cell r="AF156">
            <v>387856</v>
          </cell>
          <cell r="AG156" t="str">
            <v>Autres charges et services</v>
          </cell>
        </row>
        <row r="157">
          <cell r="AC157">
            <v>638300</v>
          </cell>
          <cell r="AF157">
            <v>364296</v>
          </cell>
          <cell r="AG157" t="str">
            <v>Autres charges et services</v>
          </cell>
        </row>
        <row r="158">
          <cell r="AC158">
            <v>638500</v>
          </cell>
          <cell r="AF158">
            <v>174407</v>
          </cell>
          <cell r="AG158" t="str">
            <v>Autres charges et services</v>
          </cell>
        </row>
        <row r="159">
          <cell r="AC159">
            <v>646100</v>
          </cell>
          <cell r="AF159">
            <v>476985</v>
          </cell>
          <cell r="AG159" t="str">
            <v>Impôts et taxes</v>
          </cell>
        </row>
        <row r="160">
          <cell r="AC160">
            <v>646200</v>
          </cell>
          <cell r="AF160">
            <v>263972</v>
          </cell>
          <cell r="AG160" t="str">
            <v>Impôts et taxes</v>
          </cell>
        </row>
        <row r="161">
          <cell r="AC161">
            <v>646400</v>
          </cell>
          <cell r="AF161">
            <v>287538</v>
          </cell>
          <cell r="AG161" t="str">
            <v>Impôts et taxes</v>
          </cell>
        </row>
        <row r="162">
          <cell r="AC162">
            <v>658800</v>
          </cell>
          <cell r="AF162">
            <v>484205</v>
          </cell>
          <cell r="AG162" t="str">
            <v>Autres charges et services</v>
          </cell>
        </row>
        <row r="163">
          <cell r="AC163">
            <v>661100</v>
          </cell>
          <cell r="AF163">
            <v>424032</v>
          </cell>
          <cell r="AG163" t="str">
            <v>Charges de personnel</v>
          </cell>
        </row>
        <row r="164">
          <cell r="AC164">
            <v>661300</v>
          </cell>
          <cell r="AF164">
            <v>235830</v>
          </cell>
          <cell r="AG164" t="str">
            <v>Charges de personnel</v>
          </cell>
        </row>
        <row r="165">
          <cell r="AC165">
            <v>661800</v>
          </cell>
          <cell r="AF165">
            <v>221438</v>
          </cell>
          <cell r="AG165" t="str">
            <v>Charges de personnel</v>
          </cell>
        </row>
        <row r="166">
          <cell r="AC166">
            <v>662100</v>
          </cell>
          <cell r="AF166">
            <v>473201</v>
          </cell>
          <cell r="AG166" t="str">
            <v>Charges de personnel</v>
          </cell>
        </row>
        <row r="167">
          <cell r="AC167">
            <v>663100</v>
          </cell>
          <cell r="AF167">
            <v>427012</v>
          </cell>
          <cell r="AG167" t="str">
            <v>Charges de personnel</v>
          </cell>
        </row>
        <row r="168">
          <cell r="AC168">
            <v>663400</v>
          </cell>
          <cell r="AF168">
            <v>365164</v>
          </cell>
          <cell r="AG168" t="str">
            <v>Charges de personnel</v>
          </cell>
        </row>
        <row r="169">
          <cell r="AC169">
            <v>663800</v>
          </cell>
          <cell r="AF169">
            <v>141098</v>
          </cell>
          <cell r="AG169" t="str">
            <v>Charges de personnel</v>
          </cell>
        </row>
        <row r="170">
          <cell r="AC170">
            <v>664100</v>
          </cell>
          <cell r="AF170">
            <v>98908</v>
          </cell>
          <cell r="AG170" t="str">
            <v>Charges de personnel</v>
          </cell>
        </row>
        <row r="171">
          <cell r="AC171">
            <v>664120</v>
          </cell>
          <cell r="AF171">
            <v>134804</v>
          </cell>
          <cell r="AG171" t="str">
            <v>Charges de personnel</v>
          </cell>
        </row>
        <row r="172">
          <cell r="AC172">
            <v>664121</v>
          </cell>
          <cell r="AF172">
            <v>214983</v>
          </cell>
          <cell r="AG172" t="str">
            <v>Charges de personnel</v>
          </cell>
        </row>
        <row r="173">
          <cell r="AC173">
            <v>664130</v>
          </cell>
          <cell r="AF173">
            <v>450584</v>
          </cell>
          <cell r="AG173" t="str">
            <v>Charges de personnel</v>
          </cell>
        </row>
        <row r="174">
          <cell r="AC174">
            <v>664140</v>
          </cell>
          <cell r="AF174">
            <v>88846</v>
          </cell>
          <cell r="AG174" t="str">
            <v>Charges de personnel</v>
          </cell>
        </row>
        <row r="175">
          <cell r="AC175">
            <v>664200</v>
          </cell>
          <cell r="AF175">
            <v>292416</v>
          </cell>
          <cell r="AG175" t="str">
            <v>Charges de personnel</v>
          </cell>
        </row>
        <row r="176">
          <cell r="AC176">
            <v>664230</v>
          </cell>
          <cell r="AF176">
            <v>202424</v>
          </cell>
          <cell r="AG176" t="str">
            <v>Charges de personnel</v>
          </cell>
        </row>
        <row r="177">
          <cell r="AC177">
            <v>671200</v>
          </cell>
          <cell r="AF177">
            <v>153343</v>
          </cell>
          <cell r="AG177" t="str">
            <v>Charges financières</v>
          </cell>
        </row>
        <row r="178">
          <cell r="AC178">
            <v>681300</v>
          </cell>
          <cell r="AF178">
            <v>373828</v>
          </cell>
          <cell r="AG178" t="str">
            <v>Dotations aux amortissements &amp; provisions</v>
          </cell>
        </row>
        <row r="179">
          <cell r="AC179">
            <v>691100</v>
          </cell>
          <cell r="AF179">
            <v>474185</v>
          </cell>
          <cell r="AG179" t="str">
            <v>Dotations aux amortissements &amp; provisions</v>
          </cell>
        </row>
        <row r="180">
          <cell r="AC180">
            <v>702100</v>
          </cell>
          <cell r="AF180">
            <v>9962788</v>
          </cell>
          <cell r="AG180" t="str">
            <v>Ventes de marchandises</v>
          </cell>
        </row>
        <row r="181">
          <cell r="AC181">
            <v>702200</v>
          </cell>
          <cell r="AF181">
            <v>10497904</v>
          </cell>
          <cell r="AG181" t="str">
            <v>Ventes de produits fabriqués</v>
          </cell>
        </row>
        <row r="182">
          <cell r="AC182">
            <v>706100</v>
          </cell>
          <cell r="AF182">
            <v>256287</v>
          </cell>
          <cell r="AG182" t="str">
            <v xml:space="preserve">Produits accessoires </v>
          </cell>
        </row>
        <row r="183">
          <cell r="AC183">
            <v>707800</v>
          </cell>
          <cell r="AF183">
            <v>2228231</v>
          </cell>
          <cell r="AG183" t="str">
            <v xml:space="preserve">Produits accessoires </v>
          </cell>
        </row>
        <row r="184">
          <cell r="AC184">
            <v>812100</v>
          </cell>
          <cell r="AF184">
            <v>395675</v>
          </cell>
          <cell r="AG184" t="str">
            <v>Charges exceptionnelles</v>
          </cell>
        </row>
        <row r="185">
          <cell r="AC185">
            <v>822100</v>
          </cell>
          <cell r="AF185">
            <v>357562</v>
          </cell>
          <cell r="AG185" t="str">
            <v>Produits exceptionnels</v>
          </cell>
        </row>
        <row r="186">
          <cell r="AC186">
            <v>891100</v>
          </cell>
          <cell r="AF186">
            <v>355251</v>
          </cell>
          <cell r="AG186" t="str">
            <v>Impôts sur le bénéfice</v>
          </cell>
        </row>
        <row r="187">
          <cell r="AC187">
            <v>601100</v>
          </cell>
          <cell r="AF187">
            <v>355335</v>
          </cell>
          <cell r="AG187" t="str">
            <v>Achats consommés de marchandises</v>
          </cell>
        </row>
        <row r="188">
          <cell r="AC188">
            <v>602100</v>
          </cell>
          <cell r="AF188">
            <v>454656</v>
          </cell>
          <cell r="AG188" t="str">
            <v>Achats consommés de matières et fournitures</v>
          </cell>
        </row>
        <row r="189">
          <cell r="AC189">
            <v>602210</v>
          </cell>
          <cell r="AF189">
            <v>281809</v>
          </cell>
          <cell r="AG189" t="str">
            <v>Achats consommés de matières et fournitures</v>
          </cell>
        </row>
        <row r="190">
          <cell r="AC190">
            <v>603100</v>
          </cell>
          <cell r="AF190">
            <v>109392</v>
          </cell>
          <cell r="AG190" t="str">
            <v>Achats consommés de marchandises</v>
          </cell>
        </row>
        <row r="191">
          <cell r="AC191">
            <v>603201</v>
          </cell>
          <cell r="AF191">
            <v>427719</v>
          </cell>
          <cell r="AG191" t="str">
            <v>Achats consommés de matières et fournitures</v>
          </cell>
        </row>
        <row r="192">
          <cell r="AC192">
            <v>603302</v>
          </cell>
          <cell r="AF192">
            <v>495906</v>
          </cell>
          <cell r="AG192" t="str">
            <v>Achats consommés de matières et fournitures</v>
          </cell>
        </row>
        <row r="193">
          <cell r="AC193">
            <v>604200</v>
          </cell>
          <cell r="AF193">
            <v>306523</v>
          </cell>
          <cell r="AG193" t="str">
            <v>Energie</v>
          </cell>
        </row>
        <row r="194">
          <cell r="AC194">
            <v>604300</v>
          </cell>
          <cell r="AF194">
            <v>268563</v>
          </cell>
          <cell r="AG194" t="str">
            <v>Achats consommés de matières et fournitures</v>
          </cell>
        </row>
        <row r="195">
          <cell r="AC195">
            <v>605100</v>
          </cell>
          <cell r="AF195">
            <v>234973</v>
          </cell>
          <cell r="AG195" t="str">
            <v>Energie</v>
          </cell>
        </row>
        <row r="196">
          <cell r="AC196">
            <v>605200</v>
          </cell>
          <cell r="AF196">
            <v>92552</v>
          </cell>
          <cell r="AG196" t="str">
            <v>Energie</v>
          </cell>
        </row>
        <row r="197">
          <cell r="AC197">
            <v>605300</v>
          </cell>
          <cell r="AF197">
            <v>181679</v>
          </cell>
          <cell r="AG197" t="str">
            <v>Energie</v>
          </cell>
        </row>
        <row r="198">
          <cell r="AC198">
            <v>605400</v>
          </cell>
          <cell r="AF198">
            <v>254653</v>
          </cell>
          <cell r="AG198" t="str">
            <v>Achats consommés de matières et fournitures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deodecompta"/>
      <sheetName val="Reception"/>
      <sheetName val="Transfert"/>
      <sheetName val="Inventaire"/>
      <sheetName val="OrdresArticles"/>
      <sheetName val="Articles"/>
      <sheetName val="Ordres"/>
      <sheetName val="ID_Inventaire"/>
      <sheetName val="Clients"/>
      <sheetName val="Fsseur"/>
      <sheetName val="Magasin"/>
      <sheetName val="Chauffeur"/>
      <sheetName val="Camions"/>
    </sheetNames>
    <sheetDataSet>
      <sheetData sheetId="0"/>
      <sheetData sheetId="1"/>
      <sheetData sheetId="2"/>
      <sheetData sheetId="3">
        <row r="6">
          <cell r="A6" t="str">
            <v>[Tous Les magasins]</v>
          </cell>
        </row>
        <row r="7">
          <cell r="A7" t="str">
            <v>Magasin Littoral</v>
          </cell>
        </row>
        <row r="8">
          <cell r="A8" t="str">
            <v>Magasin Centre</v>
          </cell>
        </row>
        <row r="9">
          <cell r="A9" t="str">
            <v>Magasin Ouest</v>
          </cell>
          <cell r="D9" t="str">
            <v>Nom article</v>
          </cell>
          <cell r="E9" t="str">
            <v>Code</v>
          </cell>
          <cell r="F9" t="str">
            <v>Categorie</v>
          </cell>
          <cell r="G9" t="str">
            <v>Description article</v>
          </cell>
          <cell r="H9" t="str">
            <v>PU</v>
          </cell>
          <cell r="I9" t="str">
            <v>Qté théo.</v>
          </cell>
        </row>
        <row r="10">
          <cell r="A10" t="str">
            <v>Magasin Sud-Ouest</v>
          </cell>
        </row>
      </sheetData>
      <sheetData sheetId="4">
        <row r="4">
          <cell r="A4">
            <v>1</v>
          </cell>
          <cell r="B4" t="str">
            <v>Reception</v>
          </cell>
          <cell r="D4" t="str">
            <v>Graphics Card 16G</v>
          </cell>
          <cell r="E4">
            <v>10</v>
          </cell>
          <cell r="H4" t="str">
            <v>Bettys Electronics</v>
          </cell>
          <cell r="I4" t="str">
            <v>Magasin Centre</v>
          </cell>
        </row>
        <row r="5">
          <cell r="A5">
            <v>1</v>
          </cell>
          <cell r="B5" t="str">
            <v>Reception</v>
          </cell>
          <cell r="D5" t="str">
            <v>Mouse Wireless</v>
          </cell>
          <cell r="E5">
            <v>15</v>
          </cell>
        </row>
        <row r="6">
          <cell r="A6">
            <v>1</v>
          </cell>
          <cell r="B6" t="str">
            <v>Reception</v>
          </cell>
          <cell r="D6" t="str">
            <v>Mouse Wireless</v>
          </cell>
          <cell r="E6">
            <v>20</v>
          </cell>
        </row>
        <row r="7">
          <cell r="A7">
            <v>1</v>
          </cell>
          <cell r="B7" t="str">
            <v>Reception</v>
          </cell>
          <cell r="D7" t="str">
            <v>Mouse Wireless</v>
          </cell>
          <cell r="E7">
            <v>1</v>
          </cell>
        </row>
        <row r="8">
          <cell r="A8">
            <v>2</v>
          </cell>
          <cell r="B8" t="str">
            <v>Reception</v>
          </cell>
          <cell r="D8" t="str">
            <v>Graphics Card 16G</v>
          </cell>
          <cell r="E8">
            <v>1</v>
          </cell>
        </row>
        <row r="9">
          <cell r="A9">
            <v>2</v>
          </cell>
          <cell r="B9" t="str">
            <v>Reception</v>
          </cell>
          <cell r="D9" t="str">
            <v>Cast Iron Bathtub</v>
          </cell>
          <cell r="E9">
            <v>1</v>
          </cell>
        </row>
        <row r="10">
          <cell r="A10">
            <v>2</v>
          </cell>
          <cell r="B10" t="str">
            <v>Reception</v>
          </cell>
          <cell r="D10" t="str">
            <v>SupplyLine 18" SS</v>
          </cell>
          <cell r="E10">
            <v>10</v>
          </cell>
        </row>
        <row r="11">
          <cell r="A11">
            <v>2</v>
          </cell>
          <cell r="B11" t="str">
            <v>Reception</v>
          </cell>
          <cell r="D11" t="str">
            <v>Monitor 27" Black</v>
          </cell>
          <cell r="E11">
            <v>48</v>
          </cell>
        </row>
        <row r="12">
          <cell r="A12">
            <v>2</v>
          </cell>
          <cell r="B12" t="str">
            <v>Reception</v>
          </cell>
          <cell r="D12" t="str">
            <v>Keyboard Wireless</v>
          </cell>
          <cell r="E12">
            <v>7</v>
          </cell>
        </row>
        <row r="13">
          <cell r="A13">
            <v>3</v>
          </cell>
          <cell r="B13" t="str">
            <v>Reception</v>
          </cell>
          <cell r="D13" t="str">
            <v>Graphics Card 16G</v>
          </cell>
          <cell r="E13">
            <v>1</v>
          </cell>
        </row>
        <row r="14">
          <cell r="A14">
            <v>3</v>
          </cell>
          <cell r="B14" t="str">
            <v>Reception</v>
          </cell>
          <cell r="D14" t="str">
            <v>Mouse Wireless</v>
          </cell>
          <cell r="E14">
            <v>5</v>
          </cell>
        </row>
        <row r="15">
          <cell r="A15">
            <v>3</v>
          </cell>
          <cell r="B15" t="str">
            <v>Reception</v>
          </cell>
          <cell r="D15" t="str">
            <v>Power Supply</v>
          </cell>
          <cell r="E15">
            <v>10</v>
          </cell>
        </row>
        <row r="16">
          <cell r="A16">
            <v>3</v>
          </cell>
          <cell r="B16" t="str">
            <v>Reception</v>
          </cell>
          <cell r="D16" t="str">
            <v>Keyboard Wireless</v>
          </cell>
          <cell r="E16">
            <v>1</v>
          </cell>
        </row>
        <row r="17">
          <cell r="A17">
            <v>4</v>
          </cell>
          <cell r="B17" t="str">
            <v>Reception</v>
          </cell>
          <cell r="D17" t="str">
            <v>Graphics Card 16G</v>
          </cell>
          <cell r="E17">
            <v>5</v>
          </cell>
        </row>
        <row r="18">
          <cell r="A18">
            <v>4</v>
          </cell>
          <cell r="B18" t="str">
            <v>Reception</v>
          </cell>
          <cell r="D18" t="str">
            <v>Graphics Card 16G</v>
          </cell>
          <cell r="E18">
            <v>10</v>
          </cell>
        </row>
        <row r="19">
          <cell r="A19">
            <v>5</v>
          </cell>
          <cell r="B19" t="str">
            <v>Reception</v>
          </cell>
          <cell r="D19" t="str">
            <v>Hard Drive 1TB SSD</v>
          </cell>
          <cell r="E19">
            <v>41</v>
          </cell>
        </row>
        <row r="20">
          <cell r="A20">
            <v>5</v>
          </cell>
          <cell r="B20" t="str">
            <v>Reception</v>
          </cell>
          <cell r="D20" t="str">
            <v>Hard Drive 1TB SSD</v>
          </cell>
          <cell r="E20">
            <v>15</v>
          </cell>
        </row>
        <row r="21">
          <cell r="A21">
            <v>5</v>
          </cell>
          <cell r="B21" t="str">
            <v>Reception</v>
          </cell>
          <cell r="D21" t="str">
            <v>Monitor 27" Black</v>
          </cell>
          <cell r="E21">
            <v>1</v>
          </cell>
        </row>
        <row r="22">
          <cell r="A22">
            <v>1</v>
          </cell>
          <cell r="B22" t="str">
            <v>Inventaire</v>
          </cell>
          <cell r="D22" t="str">
            <v>Graphics Card 16G</v>
          </cell>
          <cell r="E22">
            <v>0</v>
          </cell>
        </row>
        <row r="23">
          <cell r="A23">
            <v>2</v>
          </cell>
          <cell r="B23" t="str">
            <v>Inventaire</v>
          </cell>
          <cell r="D23" t="str">
            <v>Graphics Card 16G</v>
          </cell>
          <cell r="E23">
            <v>1</v>
          </cell>
        </row>
        <row r="24">
          <cell r="A24">
            <v>6</v>
          </cell>
          <cell r="B24" t="str">
            <v>Transfert</v>
          </cell>
          <cell r="D24" t="str">
            <v>Graphics Card 16G</v>
          </cell>
          <cell r="E24">
            <v>3</v>
          </cell>
        </row>
        <row r="25">
          <cell r="A25">
            <v>7</v>
          </cell>
          <cell r="B25" t="str">
            <v>Transfert</v>
          </cell>
          <cell r="D25" t="str">
            <v>Graphics Card 16G</v>
          </cell>
          <cell r="E25">
            <v>2</v>
          </cell>
        </row>
        <row r="26">
          <cell r="A26">
            <v>3</v>
          </cell>
          <cell r="B26" t="str">
            <v>Inventaire</v>
          </cell>
          <cell r="D26" t="str">
            <v>Graphics Card 16G</v>
          </cell>
          <cell r="E26">
            <v>-1</v>
          </cell>
        </row>
        <row r="27">
          <cell r="A27">
            <v>8</v>
          </cell>
          <cell r="B27" t="str">
            <v>Reception</v>
          </cell>
          <cell r="D27" t="str">
            <v>Monitor 27" Black</v>
          </cell>
          <cell r="E27">
            <v>50</v>
          </cell>
        </row>
        <row r="28">
          <cell r="A28">
            <v>4</v>
          </cell>
          <cell r="B28" t="str">
            <v>Inventaire</v>
          </cell>
          <cell r="D28" t="str">
            <v>Graphics Card 16G</v>
          </cell>
          <cell r="E28">
            <v>-1</v>
          </cell>
        </row>
        <row r="29">
          <cell r="A29">
            <v>4</v>
          </cell>
          <cell r="B29" t="str">
            <v>Inventaire</v>
          </cell>
          <cell r="D29" t="str">
            <v>Monitor 27" Black</v>
          </cell>
          <cell r="E29">
            <v>1</v>
          </cell>
        </row>
        <row r="30">
          <cell r="A30">
            <v>4</v>
          </cell>
          <cell r="B30" t="str">
            <v>Inventaire</v>
          </cell>
          <cell r="D30" t="str">
            <v>Mouse Wireless</v>
          </cell>
          <cell r="E30">
            <v>-2</v>
          </cell>
        </row>
        <row r="31">
          <cell r="A31">
            <v>9</v>
          </cell>
          <cell r="B31" t="str">
            <v>Reception</v>
          </cell>
          <cell r="D31" t="str">
            <v>Computer Fan 120</v>
          </cell>
          <cell r="E31">
            <v>20</v>
          </cell>
        </row>
        <row r="32">
          <cell r="A32">
            <v>10</v>
          </cell>
          <cell r="B32" t="str">
            <v>Reception</v>
          </cell>
          <cell r="D32" t="str">
            <v>Cast Iron Bathtub</v>
          </cell>
          <cell r="E32">
            <v>1</v>
          </cell>
        </row>
        <row r="33">
          <cell r="A33">
            <v>11</v>
          </cell>
          <cell r="B33" t="str">
            <v>Transfert</v>
          </cell>
          <cell r="D33" t="str">
            <v>Cast Iron Bathtub</v>
          </cell>
          <cell r="E33">
            <v>1</v>
          </cell>
        </row>
        <row r="34">
          <cell r="A34">
            <v>12</v>
          </cell>
          <cell r="B34" t="str">
            <v>Reception</v>
          </cell>
          <cell r="D34" t="str">
            <v>Tower Case - Mini</v>
          </cell>
          <cell r="E34">
            <v>1</v>
          </cell>
        </row>
        <row r="35">
          <cell r="A35">
            <v>12</v>
          </cell>
          <cell r="B35" t="str">
            <v>Reception</v>
          </cell>
          <cell r="D35" t="str">
            <v>Bath Vanity Set</v>
          </cell>
          <cell r="E35">
            <v>100</v>
          </cell>
        </row>
        <row r="36">
          <cell r="A36">
            <v>12</v>
          </cell>
          <cell r="B36" t="str">
            <v>Reception</v>
          </cell>
          <cell r="D36" t="str">
            <v>Valve 1/2 Elbow</v>
          </cell>
          <cell r="E36">
            <v>15</v>
          </cell>
        </row>
        <row r="37">
          <cell r="A37">
            <v>12</v>
          </cell>
          <cell r="B37" t="str">
            <v>Reception</v>
          </cell>
          <cell r="D37" t="str">
            <v>Cast Iron Bathtub</v>
          </cell>
          <cell r="E37">
            <v>1</v>
          </cell>
        </row>
        <row r="38">
          <cell r="A38">
            <v>12</v>
          </cell>
          <cell r="B38" t="str">
            <v>Reception</v>
          </cell>
          <cell r="D38" t="str">
            <v>Caulk Silicone White</v>
          </cell>
          <cell r="E38">
            <v>20</v>
          </cell>
        </row>
        <row r="39">
          <cell r="A39">
            <v>13</v>
          </cell>
          <cell r="B39" t="str">
            <v>Reception</v>
          </cell>
          <cell r="D39" t="str">
            <v>Mouse Wireless</v>
          </cell>
          <cell r="E39">
            <v>15</v>
          </cell>
        </row>
        <row r="40">
          <cell r="A40">
            <v>13</v>
          </cell>
          <cell r="B40" t="str">
            <v>Reception</v>
          </cell>
          <cell r="D40" t="str">
            <v>RAM 8G DDR</v>
          </cell>
          <cell r="E40">
            <v>75</v>
          </cell>
        </row>
        <row r="41">
          <cell r="A41">
            <v>13</v>
          </cell>
          <cell r="B41" t="str">
            <v>Reception</v>
          </cell>
          <cell r="D41" t="str">
            <v>Power Supply</v>
          </cell>
          <cell r="E41">
            <v>50</v>
          </cell>
        </row>
        <row r="42">
          <cell r="A42">
            <v>13</v>
          </cell>
          <cell r="B42" t="str">
            <v>Reception</v>
          </cell>
          <cell r="D42" t="str">
            <v>Full Computer Set</v>
          </cell>
          <cell r="E42">
            <v>1500</v>
          </cell>
        </row>
        <row r="43">
          <cell r="A43">
            <v>14</v>
          </cell>
          <cell r="B43" t="str">
            <v>Reception</v>
          </cell>
          <cell r="D43" t="str">
            <v>Keyboard Wireless</v>
          </cell>
          <cell r="E43">
            <v>15</v>
          </cell>
        </row>
        <row r="44">
          <cell r="A44">
            <v>14</v>
          </cell>
          <cell r="B44" t="str">
            <v>Reception</v>
          </cell>
          <cell r="D44" t="str">
            <v>Mouse Wireless</v>
          </cell>
          <cell r="E44">
            <v>450</v>
          </cell>
        </row>
        <row r="45">
          <cell r="A45">
            <v>14</v>
          </cell>
          <cell r="B45" t="str">
            <v>Reception</v>
          </cell>
          <cell r="D45" t="str">
            <v>Mouse Wireless</v>
          </cell>
          <cell r="E45">
            <v>10</v>
          </cell>
        </row>
        <row r="46">
          <cell r="A46">
            <v>15</v>
          </cell>
          <cell r="B46" t="str">
            <v>Reception</v>
          </cell>
          <cell r="D46" t="str">
            <v>Mouse Wireless</v>
          </cell>
          <cell r="E46">
            <v>1</v>
          </cell>
        </row>
        <row r="47">
          <cell r="A47">
            <v>16</v>
          </cell>
          <cell r="B47" t="str">
            <v>Transfert</v>
          </cell>
          <cell r="D47" t="str">
            <v>Bath Vanity Set</v>
          </cell>
          <cell r="E47">
            <v>450</v>
          </cell>
        </row>
        <row r="48">
          <cell r="A48">
            <v>16</v>
          </cell>
          <cell r="B48" t="str">
            <v>Transfert</v>
          </cell>
          <cell r="D48" t="str">
            <v>Cast Iron Bathtub</v>
          </cell>
          <cell r="E48">
            <v>9</v>
          </cell>
        </row>
        <row r="49">
          <cell r="A49">
            <v>17</v>
          </cell>
          <cell r="B49" t="str">
            <v>Reception</v>
          </cell>
          <cell r="D49" t="str">
            <v>Cast Iron Bathtub</v>
          </cell>
          <cell r="E49">
            <v>1000</v>
          </cell>
        </row>
        <row r="50">
          <cell r="A50">
            <v>17</v>
          </cell>
          <cell r="B50" t="str">
            <v>Reception</v>
          </cell>
          <cell r="D50" t="str">
            <v>Bath Vanity Set</v>
          </cell>
          <cell r="E50">
            <v>900</v>
          </cell>
        </row>
        <row r="51">
          <cell r="A51">
            <v>6</v>
          </cell>
          <cell r="B51" t="str">
            <v>Inventaire</v>
          </cell>
          <cell r="D51" t="str">
            <v>Cast Iron Bathtub</v>
          </cell>
          <cell r="E51">
            <v>-1</v>
          </cell>
        </row>
        <row r="52">
          <cell r="A52">
            <v>6</v>
          </cell>
          <cell r="B52" t="str">
            <v>Inventaire</v>
          </cell>
          <cell r="D52" t="str">
            <v>Graphics Card 16G</v>
          </cell>
          <cell r="E52">
            <v>0</v>
          </cell>
        </row>
        <row r="53">
          <cell r="A53">
            <v>6</v>
          </cell>
          <cell r="B53" t="str">
            <v>Inventaire</v>
          </cell>
          <cell r="D53" t="str">
            <v>Hard Drive 1TB SSD</v>
          </cell>
          <cell r="E53">
            <v>-1</v>
          </cell>
        </row>
        <row r="54">
          <cell r="A54">
            <v>6</v>
          </cell>
          <cell r="B54" t="str">
            <v>Inventaire</v>
          </cell>
          <cell r="D54" t="str">
            <v>Keyboard Wireless</v>
          </cell>
          <cell r="E54">
            <v>0</v>
          </cell>
        </row>
        <row r="55">
          <cell r="A55">
            <v>6</v>
          </cell>
          <cell r="B55" t="str">
            <v>Inventaire</v>
          </cell>
          <cell r="D55" t="str">
            <v>Monitor 27" Black</v>
          </cell>
          <cell r="E55">
            <v>0</v>
          </cell>
        </row>
        <row r="56">
          <cell r="A56">
            <v>6</v>
          </cell>
          <cell r="B56" t="str">
            <v>Inventaire</v>
          </cell>
          <cell r="D56" t="str">
            <v>Mouse Wireless</v>
          </cell>
          <cell r="E56">
            <v>1</v>
          </cell>
        </row>
        <row r="57">
          <cell r="A57">
            <v>6</v>
          </cell>
          <cell r="B57" t="str">
            <v>Inventaire</v>
          </cell>
          <cell r="D57" t="str">
            <v>SupplyLine 18" SS</v>
          </cell>
          <cell r="E57">
            <v>0</v>
          </cell>
        </row>
        <row r="58">
          <cell r="A58">
            <v>18</v>
          </cell>
          <cell r="B58" t="str">
            <v>Transfert</v>
          </cell>
          <cell r="D58" t="str">
            <v>Bath Vanity Set</v>
          </cell>
          <cell r="E58">
            <v>1</v>
          </cell>
        </row>
      </sheetData>
      <sheetData sheetId="5">
        <row r="4">
          <cell r="A4">
            <v>1</v>
          </cell>
          <cell r="B4" t="str">
            <v>Computer Fan 120</v>
          </cell>
        </row>
        <row r="5">
          <cell r="A5">
            <v>2</v>
          </cell>
          <cell r="B5" t="str">
            <v>Graphics Card 16G</v>
          </cell>
        </row>
        <row r="6">
          <cell r="A6">
            <v>3</v>
          </cell>
          <cell r="B6" t="str">
            <v>Hard Drive 1TB SSD</v>
          </cell>
        </row>
        <row r="7">
          <cell r="A7">
            <v>4</v>
          </cell>
          <cell r="B7" t="str">
            <v>Keyboard Wireless</v>
          </cell>
        </row>
        <row r="8">
          <cell r="A8">
            <v>5</v>
          </cell>
          <cell r="B8" t="str">
            <v>Monitor 27" Black</v>
          </cell>
        </row>
        <row r="9">
          <cell r="A9">
            <v>6</v>
          </cell>
          <cell r="B9" t="str">
            <v>Mouse Wireless</v>
          </cell>
        </row>
        <row r="10">
          <cell r="A10">
            <v>7</v>
          </cell>
          <cell r="B10" t="str">
            <v>Power Supply</v>
          </cell>
        </row>
        <row r="11">
          <cell r="A11">
            <v>8</v>
          </cell>
          <cell r="B11" t="str">
            <v>RAM 8G DDR</v>
          </cell>
        </row>
        <row r="12">
          <cell r="A12">
            <v>9</v>
          </cell>
          <cell r="B12" t="str">
            <v>Tower Case - Mini</v>
          </cell>
        </row>
        <row r="13">
          <cell r="A13">
            <v>10</v>
          </cell>
          <cell r="B13" t="str">
            <v>Full Computer Set</v>
          </cell>
        </row>
        <row r="14">
          <cell r="A14">
            <v>11</v>
          </cell>
          <cell r="B14" t="str">
            <v>Motherboard 32G</v>
          </cell>
        </row>
        <row r="15">
          <cell r="A15">
            <v>12</v>
          </cell>
          <cell r="B15" t="str">
            <v>Bathroom Vanity 50"</v>
          </cell>
        </row>
        <row r="16">
          <cell r="A16">
            <v>13</v>
          </cell>
          <cell r="B16" t="str">
            <v>Caulk Silicone White</v>
          </cell>
        </row>
        <row r="17">
          <cell r="A17">
            <v>14</v>
          </cell>
          <cell r="B17" t="str">
            <v>Counter White 55"</v>
          </cell>
        </row>
        <row r="18">
          <cell r="A18">
            <v>15</v>
          </cell>
          <cell r="B18" t="str">
            <v>Faucet SinHa Chrm</v>
          </cell>
        </row>
        <row r="19">
          <cell r="A19">
            <v>16</v>
          </cell>
          <cell r="B19" t="str">
            <v>Hourly Labor</v>
          </cell>
        </row>
        <row r="20">
          <cell r="A20">
            <v>17</v>
          </cell>
          <cell r="B20" t="str">
            <v>Sink 30" Ceramic</v>
          </cell>
        </row>
        <row r="21">
          <cell r="A21">
            <v>18</v>
          </cell>
          <cell r="B21" t="str">
            <v>SupplyLine 18" SS</v>
          </cell>
        </row>
        <row r="22">
          <cell r="A22">
            <v>19</v>
          </cell>
          <cell r="B22" t="str">
            <v>Valve 1/2 Elbow</v>
          </cell>
        </row>
        <row r="23">
          <cell r="A23">
            <v>20</v>
          </cell>
          <cell r="B23" t="str">
            <v>Bath Vanity Set</v>
          </cell>
        </row>
        <row r="24">
          <cell r="A24">
            <v>21</v>
          </cell>
          <cell r="B24" t="str">
            <v>Cast Iron Bathtub</v>
          </cell>
        </row>
      </sheetData>
      <sheetData sheetId="6">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sheetData>
      <sheetData sheetId="7">
        <row r="3">
          <cell r="A3">
            <v>1</v>
          </cell>
        </row>
        <row r="4">
          <cell r="A4">
            <v>2</v>
          </cell>
        </row>
        <row r="5">
          <cell r="A5">
            <v>3</v>
          </cell>
        </row>
        <row r="6">
          <cell r="A6">
            <v>4</v>
          </cell>
        </row>
        <row r="7">
          <cell r="A7">
            <v>5</v>
          </cell>
        </row>
        <row r="8">
          <cell r="A8">
            <v>6</v>
          </cell>
        </row>
      </sheetData>
      <sheetData sheetId="8">
        <row r="4">
          <cell r="B4" t="str">
            <v>Betty White</v>
          </cell>
        </row>
        <row r="5">
          <cell r="B5" t="str">
            <v>Dolores Richman</v>
          </cell>
        </row>
        <row r="6">
          <cell r="B6" t="str">
            <v>Jackie Tubman</v>
          </cell>
        </row>
        <row r="7">
          <cell r="B7" t="str">
            <v>John James</v>
          </cell>
        </row>
        <row r="8">
          <cell r="B8" t="str">
            <v>Lisia Perkins</v>
          </cell>
        </row>
        <row r="9">
          <cell r="B9" t="str">
            <v>Mary Badger</v>
          </cell>
        </row>
        <row r="10">
          <cell r="B10" t="str">
            <v>Nancy Smith</v>
          </cell>
        </row>
        <row r="11">
          <cell r="B11" t="str">
            <v>Sandy Beach</v>
          </cell>
        </row>
        <row r="12">
          <cell r="B12" t="str">
            <v>Harry Hammers</v>
          </cell>
        </row>
        <row r="13">
          <cell r="B13" t="str">
            <v>Jacob Smith</v>
          </cell>
        </row>
        <row r="14">
          <cell r="B14" t="str">
            <v>James McKaren</v>
          </cell>
        </row>
      </sheetData>
      <sheetData sheetId="9">
        <row r="4">
          <cell r="B4" t="str">
            <v>Acme Computer</v>
          </cell>
        </row>
        <row r="5">
          <cell r="B5" t="str">
            <v>Fredders Fans</v>
          </cell>
        </row>
        <row r="6">
          <cell r="B6" t="str">
            <v>Bettys Electronics</v>
          </cell>
        </row>
        <row r="7">
          <cell r="B7" t="str">
            <v>LTD Parts</v>
          </cell>
        </row>
        <row r="8">
          <cell r="B8" t="str">
            <v>Motherboards Inc.</v>
          </cell>
        </row>
      </sheetData>
      <sheetData sheetId="10">
        <row r="4">
          <cell r="A4" t="str">
            <v>Magasin Littoral</v>
          </cell>
        </row>
        <row r="5">
          <cell r="A5" t="str">
            <v>Magasin Centre</v>
          </cell>
        </row>
        <row r="6">
          <cell r="A6" t="str">
            <v>Magasin Ouest</v>
          </cell>
        </row>
        <row r="7">
          <cell r="A7" t="str">
            <v>Magasin Sud-Ouest</v>
          </cell>
        </row>
      </sheetData>
      <sheetData sheetId="11">
        <row r="4">
          <cell r="B4" t="str">
            <v>Fred Fredders</v>
          </cell>
        </row>
        <row r="5">
          <cell r="B5" t="str">
            <v>Dave Davidson</v>
          </cell>
        </row>
        <row r="6">
          <cell r="B6" t="str">
            <v>Peter Parker</v>
          </cell>
        </row>
        <row r="7">
          <cell r="B7" t="str">
            <v>Mary Smith</v>
          </cell>
        </row>
        <row r="8">
          <cell r="B8" t="str">
            <v>Mark Mason</v>
          </cell>
        </row>
        <row r="9">
          <cell r="B9" t="str">
            <v>Jack Johnson</v>
          </cell>
        </row>
        <row r="10">
          <cell r="B10" t="str">
            <v>Lisa Mathews</v>
          </cell>
        </row>
        <row r="11">
          <cell r="B11" t="str">
            <v>Greg Perkins</v>
          </cell>
        </row>
        <row r="12">
          <cell r="B12" t="str">
            <v>Anita Withers</v>
          </cell>
        </row>
        <row r="13">
          <cell r="B13" t="str">
            <v>Kay Hopkins</v>
          </cell>
        </row>
        <row r="14">
          <cell r="B14" t="str">
            <v>Larry Daniels</v>
          </cell>
        </row>
        <row r="15">
          <cell r="B15" t="str">
            <v>Tim Simmons</v>
          </cell>
        </row>
        <row r="16">
          <cell r="B16" t="str">
            <v>Jimmy James</v>
          </cell>
        </row>
        <row r="17">
          <cell r="B17" t="str">
            <v>Tina James</v>
          </cell>
        </row>
        <row r="18">
          <cell r="B18" t="str">
            <v>Graham Perkins</v>
          </cell>
        </row>
        <row r="19">
          <cell r="B19" t="str">
            <v>Craig Nelson</v>
          </cell>
        </row>
        <row r="20">
          <cell r="B20" t="str">
            <v>Leslie Fairbanks</v>
          </cell>
        </row>
        <row r="21">
          <cell r="B21" t="str">
            <v>Tammy Snyder</v>
          </cell>
        </row>
        <row r="22">
          <cell r="B22" t="str">
            <v>Hank Evans</v>
          </cell>
        </row>
        <row r="23">
          <cell r="B23" t="str">
            <v>Debbie Davis</v>
          </cell>
        </row>
        <row r="24">
          <cell r="B24" t="str">
            <v>Leslie Fairbanks</v>
          </cell>
        </row>
        <row r="25">
          <cell r="B25" t="str">
            <v>Tammy Snyder</v>
          </cell>
        </row>
        <row r="26">
          <cell r="B26" t="str">
            <v>Hank Evans</v>
          </cell>
        </row>
        <row r="27">
          <cell r="B27" t="str">
            <v>Debbie Davis</v>
          </cell>
        </row>
        <row r="28">
          <cell r="B28" t="str">
            <v>Leslie Fairbanks</v>
          </cell>
        </row>
        <row r="29">
          <cell r="B29" t="str">
            <v>Tammy Snyder</v>
          </cell>
        </row>
        <row r="30">
          <cell r="B30" t="str">
            <v>Hank Evans</v>
          </cell>
        </row>
        <row r="31">
          <cell r="B31" t="str">
            <v>Debbie Davis</v>
          </cell>
        </row>
        <row r="32">
          <cell r="B32" t="str">
            <v>Leslie Fairbanks</v>
          </cell>
        </row>
        <row r="33">
          <cell r="B33" t="str">
            <v>Tammy Snyder</v>
          </cell>
        </row>
        <row r="34">
          <cell r="B34" t="str">
            <v>Hank Evans</v>
          </cell>
        </row>
        <row r="35">
          <cell r="B35" t="str">
            <v>Debbie Davis</v>
          </cell>
        </row>
        <row r="36">
          <cell r="B36" t="str">
            <v>Leslie Fairbanks</v>
          </cell>
        </row>
      </sheetData>
      <sheetData sheetId="12">
        <row r="4">
          <cell r="B4" t="str">
            <v>Camion Super</v>
          </cell>
        </row>
        <row r="5">
          <cell r="B5" t="str">
            <v>UD Nissan Mixer Truck</v>
          </cell>
        </row>
        <row r="6">
          <cell r="B6" t="str">
            <v>Mercedes Minivan</v>
          </cell>
        </row>
        <row r="7">
          <cell r="B7" t="str">
            <v>Tow Truck</v>
          </cell>
        </row>
        <row r="8">
          <cell r="B8" t="str">
            <v>Chassis Cab</v>
          </cell>
        </row>
        <row r="9">
          <cell r="B9" t="str">
            <v>Furniture Truck</v>
          </cell>
        </row>
        <row r="10">
          <cell r="B10" t="str">
            <v>Delivery Truck</v>
          </cell>
        </row>
        <row r="11">
          <cell r="B11" t="str">
            <v>Chiller Truck</v>
          </cell>
        </row>
        <row r="12">
          <cell r="B12" t="str">
            <v>Light Duty Dump Truck</v>
          </cell>
        </row>
        <row r="13">
          <cell r="B13" t="str">
            <v>Tipper Truck</v>
          </cell>
        </row>
        <row r="14">
          <cell r="B14" t="str">
            <v>Tractor Truck</v>
          </cell>
        </row>
        <row r="15">
          <cell r="B15" t="str">
            <v>Tank Truck</v>
          </cell>
        </row>
        <row r="16">
          <cell r="B16" t="str">
            <v>Haul Truck</v>
          </cell>
        </row>
        <row r="17">
          <cell r="B17" t="str">
            <v>Heavy Hauler Truck</v>
          </cell>
        </row>
        <row r="18">
          <cell r="B18" t="str">
            <v>Mini Truck</v>
          </cell>
        </row>
        <row r="19">
          <cell r="B19" t="str">
            <v>Box Truck</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videodecompta.com/maitriser-la-cloture-des-comptes-annue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8399-C7BE-4C79-92DA-5C3BCC050AD4}">
  <sheetPr>
    <tabColor rgb="FF0070C0"/>
  </sheetPr>
  <dimension ref="G1:N38"/>
  <sheetViews>
    <sheetView showGridLines="0" workbookViewId="0">
      <selection activeCell="P30" sqref="P30"/>
    </sheetView>
  </sheetViews>
  <sheetFormatPr baseColWidth="10" defaultRowHeight="14.4" x14ac:dyDescent="0.3"/>
  <cols>
    <col min="1" max="5" width="11.5546875" style="25"/>
    <col min="6" max="6" width="9.33203125" style="25" customWidth="1"/>
    <col min="7" max="7" width="1.5546875" style="25" customWidth="1"/>
    <col min="8" max="13" width="11.5546875" style="25"/>
    <col min="14" max="14" width="1.21875" style="25" customWidth="1"/>
    <col min="15" max="16384" width="11.5546875" style="25"/>
  </cols>
  <sheetData>
    <row r="1" spans="7:14" ht="6" customHeight="1" thickBot="1" x14ac:dyDescent="0.35"/>
    <row r="2" spans="7:14" ht="21" x14ac:dyDescent="0.4">
      <c r="G2" s="26"/>
      <c r="H2" s="27" t="s">
        <v>56</v>
      </c>
      <c r="I2" s="27"/>
      <c r="J2" s="27"/>
      <c r="K2" s="27"/>
      <c r="L2" s="27"/>
      <c r="M2" s="27"/>
      <c r="N2" s="28"/>
    </row>
    <row r="3" spans="7:14" x14ac:dyDescent="0.3">
      <c r="G3" s="29"/>
      <c r="N3" s="30"/>
    </row>
    <row r="4" spans="7:14" ht="14.4" customHeight="1" x14ac:dyDescent="0.3">
      <c r="G4" s="29"/>
      <c r="H4" s="31" t="s">
        <v>57</v>
      </c>
      <c r="I4" s="31"/>
      <c r="J4" s="31"/>
      <c r="K4" s="31"/>
      <c r="L4" s="31"/>
      <c r="M4" s="31"/>
      <c r="N4" s="30"/>
    </row>
    <row r="5" spans="7:14" x14ac:dyDescent="0.3">
      <c r="G5" s="29"/>
      <c r="H5" s="31"/>
      <c r="I5" s="31"/>
      <c r="J5" s="31"/>
      <c r="K5" s="31"/>
      <c r="L5" s="31"/>
      <c r="M5" s="31"/>
      <c r="N5" s="30"/>
    </row>
    <row r="6" spans="7:14" x14ac:dyDescent="0.3">
      <c r="G6" s="29"/>
      <c r="H6" s="31"/>
      <c r="I6" s="31"/>
      <c r="J6" s="31"/>
      <c r="K6" s="31"/>
      <c r="L6" s="31"/>
      <c r="M6" s="31"/>
      <c r="N6" s="30"/>
    </row>
    <row r="7" spans="7:14" ht="15" customHeight="1" x14ac:dyDescent="0.3">
      <c r="G7" s="29"/>
      <c r="H7" s="31"/>
      <c r="I7" s="31"/>
      <c r="J7" s="31"/>
      <c r="K7" s="31"/>
      <c r="L7" s="31"/>
      <c r="M7" s="31"/>
      <c r="N7" s="30"/>
    </row>
    <row r="8" spans="7:14" x14ac:dyDescent="0.3">
      <c r="G8" s="29"/>
      <c r="N8" s="30"/>
    </row>
    <row r="9" spans="7:14" x14ac:dyDescent="0.3">
      <c r="G9" s="29"/>
      <c r="H9" s="32"/>
      <c r="N9" s="30"/>
    </row>
    <row r="10" spans="7:14" ht="3.6" customHeight="1" x14ac:dyDescent="0.3">
      <c r="G10" s="29"/>
      <c r="N10" s="30"/>
    </row>
    <row r="11" spans="7:14" ht="2.4" hidden="1" customHeight="1" x14ac:dyDescent="0.3">
      <c r="G11" s="29"/>
      <c r="N11" s="30"/>
    </row>
    <row r="12" spans="7:14" x14ac:dyDescent="0.3">
      <c r="G12" s="29"/>
      <c r="H12" s="31" t="s">
        <v>58</v>
      </c>
      <c r="I12" s="31"/>
      <c r="J12" s="31"/>
      <c r="K12" s="31"/>
      <c r="L12" s="31"/>
      <c r="M12" s="31"/>
      <c r="N12" s="30"/>
    </row>
    <row r="13" spans="7:14" x14ac:dyDescent="0.3">
      <c r="G13" s="29"/>
      <c r="H13" s="31"/>
      <c r="I13" s="31"/>
      <c r="J13" s="31"/>
      <c r="K13" s="31"/>
      <c r="L13" s="31"/>
      <c r="M13" s="31"/>
      <c r="N13" s="30"/>
    </row>
    <row r="14" spans="7:14" x14ac:dyDescent="0.3">
      <c r="G14" s="29"/>
      <c r="H14" s="31"/>
      <c r="I14" s="31"/>
      <c r="J14" s="31"/>
      <c r="K14" s="31"/>
      <c r="L14" s="31"/>
      <c r="M14" s="31"/>
      <c r="N14" s="30"/>
    </row>
    <row r="15" spans="7:14" x14ac:dyDescent="0.3">
      <c r="G15" s="29"/>
      <c r="H15" s="31"/>
      <c r="I15" s="31"/>
      <c r="J15" s="31"/>
      <c r="K15" s="31"/>
      <c r="L15" s="31"/>
      <c r="M15" s="31"/>
      <c r="N15" s="30"/>
    </row>
    <row r="16" spans="7:14" ht="13.8" customHeight="1" x14ac:dyDescent="0.3">
      <c r="G16" s="29"/>
      <c r="H16" s="31"/>
      <c r="I16" s="31"/>
      <c r="J16" s="31"/>
      <c r="K16" s="31"/>
      <c r="L16" s="31"/>
      <c r="M16" s="31"/>
      <c r="N16" s="30"/>
    </row>
    <row r="17" spans="7:14" ht="14.4" customHeight="1" x14ac:dyDescent="0.3">
      <c r="G17" s="29"/>
      <c r="N17" s="30"/>
    </row>
    <row r="18" spans="7:14" x14ac:dyDescent="0.3">
      <c r="G18" s="29"/>
      <c r="H18" s="33"/>
      <c r="I18" s="33"/>
      <c r="J18" s="33"/>
      <c r="K18" s="33"/>
      <c r="L18" s="33"/>
      <c r="M18" s="33"/>
      <c r="N18" s="30"/>
    </row>
    <row r="19" spans="7:14" ht="9.6" customHeight="1" x14ac:dyDescent="0.3">
      <c r="G19" s="29"/>
      <c r="N19" s="30"/>
    </row>
    <row r="20" spans="7:14" ht="13.8" customHeight="1" x14ac:dyDescent="0.3">
      <c r="G20" s="29"/>
      <c r="H20" s="31" t="s">
        <v>59</v>
      </c>
      <c r="I20" s="31"/>
      <c r="J20" s="31"/>
      <c r="K20" s="31"/>
      <c r="L20" s="31"/>
      <c r="M20" s="31"/>
      <c r="N20" s="30"/>
    </row>
    <row r="21" spans="7:14" ht="13.8" customHeight="1" x14ac:dyDescent="0.3">
      <c r="G21" s="29"/>
      <c r="H21" s="31"/>
      <c r="I21" s="31"/>
      <c r="J21" s="31"/>
      <c r="K21" s="31"/>
      <c r="L21" s="31"/>
      <c r="M21" s="31"/>
      <c r="N21" s="30"/>
    </row>
    <row r="22" spans="7:14" ht="13.8" customHeight="1" x14ac:dyDescent="0.3">
      <c r="G22" s="29"/>
      <c r="H22" s="31"/>
      <c r="I22" s="31"/>
      <c r="J22" s="31"/>
      <c r="K22" s="31"/>
      <c r="L22" s="31"/>
      <c r="M22" s="31"/>
      <c r="N22" s="30"/>
    </row>
    <row r="23" spans="7:14" ht="13.8" customHeight="1" x14ac:dyDescent="0.3">
      <c r="G23" s="29"/>
      <c r="H23" s="31"/>
      <c r="I23" s="31"/>
      <c r="J23" s="31"/>
      <c r="K23" s="31"/>
      <c r="L23" s="31"/>
      <c r="M23" s="31"/>
      <c r="N23" s="30"/>
    </row>
    <row r="24" spans="7:14" x14ac:dyDescent="0.3">
      <c r="G24" s="29"/>
      <c r="N24" s="30"/>
    </row>
    <row r="25" spans="7:14" ht="8.4" customHeight="1" x14ac:dyDescent="0.3">
      <c r="G25" s="29"/>
      <c r="N25" s="30"/>
    </row>
    <row r="26" spans="7:14" ht="14.4" customHeight="1" x14ac:dyDescent="0.3">
      <c r="G26" s="29"/>
      <c r="H26" s="31" t="s">
        <v>60</v>
      </c>
      <c r="I26" s="31"/>
      <c r="J26" s="31"/>
      <c r="K26" s="31"/>
      <c r="L26" s="31"/>
      <c r="M26" s="31"/>
      <c r="N26" s="30"/>
    </row>
    <row r="27" spans="7:14" x14ac:dyDescent="0.3">
      <c r="G27" s="29"/>
      <c r="H27" s="31"/>
      <c r="I27" s="31"/>
      <c r="J27" s="31"/>
      <c r="K27" s="31"/>
      <c r="L27" s="31"/>
      <c r="M27" s="31"/>
      <c r="N27" s="30"/>
    </row>
    <row r="28" spans="7:14" x14ac:dyDescent="0.3">
      <c r="G28" s="29"/>
      <c r="H28" s="31"/>
      <c r="I28" s="31"/>
      <c r="J28" s="31"/>
      <c r="K28" s="31"/>
      <c r="L28" s="31"/>
      <c r="M28" s="31"/>
      <c r="N28" s="30"/>
    </row>
    <row r="29" spans="7:14" ht="16.8" customHeight="1" x14ac:dyDescent="0.3">
      <c r="G29" s="29"/>
      <c r="H29" s="31"/>
      <c r="I29" s="31"/>
      <c r="J29" s="31"/>
      <c r="K29" s="31"/>
      <c r="L29" s="31"/>
      <c r="M29" s="31"/>
      <c r="N29" s="30"/>
    </row>
    <row r="30" spans="7:14" x14ac:dyDescent="0.3">
      <c r="G30" s="29"/>
      <c r="N30" s="30"/>
    </row>
    <row r="31" spans="7:14" ht="7.8" customHeight="1" x14ac:dyDescent="0.3">
      <c r="G31" s="29"/>
      <c r="N31" s="30"/>
    </row>
    <row r="32" spans="7:14" x14ac:dyDescent="0.3">
      <c r="G32" s="29"/>
      <c r="H32" s="31" t="s">
        <v>61</v>
      </c>
      <c r="I32" s="31"/>
      <c r="J32" s="31"/>
      <c r="K32" s="31"/>
      <c r="L32" s="31"/>
      <c r="M32" s="31"/>
      <c r="N32" s="30"/>
    </row>
    <row r="33" spans="7:14" x14ac:dyDescent="0.3">
      <c r="G33" s="29"/>
      <c r="H33" s="31"/>
      <c r="I33" s="31"/>
      <c r="J33" s="31"/>
      <c r="K33" s="31"/>
      <c r="L33" s="31"/>
      <c r="M33" s="31"/>
      <c r="N33" s="30"/>
    </row>
    <row r="34" spans="7:14" x14ac:dyDescent="0.3">
      <c r="G34" s="29"/>
      <c r="H34" s="31"/>
      <c r="I34" s="31"/>
      <c r="J34" s="31"/>
      <c r="K34" s="31"/>
      <c r="L34" s="31"/>
      <c r="M34" s="31"/>
      <c r="N34" s="30"/>
    </row>
    <row r="35" spans="7:14" x14ac:dyDescent="0.3">
      <c r="G35" s="29"/>
      <c r="H35" s="31"/>
      <c r="I35" s="31"/>
      <c r="J35" s="31"/>
      <c r="K35" s="31"/>
      <c r="L35" s="31"/>
      <c r="M35" s="31"/>
      <c r="N35" s="30"/>
    </row>
    <row r="36" spans="7:14" x14ac:dyDescent="0.3">
      <c r="G36" s="29"/>
      <c r="N36" s="30"/>
    </row>
    <row r="37" spans="7:14" x14ac:dyDescent="0.3">
      <c r="G37" s="29"/>
      <c r="N37" s="30"/>
    </row>
    <row r="38" spans="7:14" ht="15" thickBot="1" x14ac:dyDescent="0.35">
      <c r="G38" s="34"/>
      <c r="H38" s="35" t="s">
        <v>62</v>
      </c>
      <c r="I38" s="35"/>
      <c r="J38" s="35"/>
      <c r="K38" s="35"/>
      <c r="L38" s="35"/>
      <c r="M38" s="35"/>
      <c r="N38" s="36"/>
    </row>
  </sheetData>
  <mergeCells count="7">
    <mergeCell ref="H32:M35"/>
    <mergeCell ref="H2:M2"/>
    <mergeCell ref="H4:M7"/>
    <mergeCell ref="H12:M16"/>
    <mergeCell ref="H18:M18"/>
    <mergeCell ref="H20:M23"/>
    <mergeCell ref="H26:M29"/>
  </mergeCells>
  <hyperlinks>
    <hyperlink ref="H9" r:id="rId1" display="https://videodecompta.com/maitriser-la-cloture-des-comptes-annuels/" xr:uid="{72D44760-31A7-4474-880A-BE4BAB6FF77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4B7FF-8519-4C16-AA46-5F93C75CAB1F}">
  <dimension ref="B1:N31"/>
  <sheetViews>
    <sheetView showGridLines="0" tabSelected="1" workbookViewId="0">
      <selection activeCell="N30" sqref="N30"/>
    </sheetView>
  </sheetViews>
  <sheetFormatPr baseColWidth="10" defaultRowHeight="14.4" x14ac:dyDescent="0.3"/>
  <cols>
    <col min="1" max="1" width="2.5546875" customWidth="1"/>
    <col min="2" max="2" width="25" bestFit="1" customWidth="1"/>
  </cols>
  <sheetData>
    <row r="1" spans="2:14" x14ac:dyDescent="0.3">
      <c r="B1" s="1" t="s">
        <v>0</v>
      </c>
    </row>
    <row r="2" spans="2:14" x14ac:dyDescent="0.3">
      <c r="B2" s="2"/>
    </row>
    <row r="3" spans="2:14" x14ac:dyDescent="0.3">
      <c r="B3" s="3" t="s">
        <v>1</v>
      </c>
      <c r="C3" s="3" t="s">
        <v>2</v>
      </c>
      <c r="D3" s="3" t="s">
        <v>3</v>
      </c>
      <c r="E3" s="3" t="s">
        <v>4</v>
      </c>
      <c r="F3" s="3" t="s">
        <v>5</v>
      </c>
      <c r="G3" s="3" t="s">
        <v>6</v>
      </c>
      <c r="H3" s="3" t="s">
        <v>7</v>
      </c>
      <c r="I3" s="3" t="s">
        <v>8</v>
      </c>
      <c r="J3" s="3" t="s">
        <v>9</v>
      </c>
      <c r="K3" s="3" t="s">
        <v>10</v>
      </c>
      <c r="L3" s="3" t="s">
        <v>11</v>
      </c>
      <c r="M3" s="3" t="s">
        <v>12</v>
      </c>
      <c r="N3" s="3" t="s">
        <v>13</v>
      </c>
    </row>
    <row r="4" spans="2:14" x14ac:dyDescent="0.3">
      <c r="B4" s="4" t="s">
        <v>14</v>
      </c>
      <c r="C4" s="5">
        <v>1943</v>
      </c>
      <c r="D4" s="5">
        <v>2848</v>
      </c>
      <c r="E4" s="5">
        <v>8097</v>
      </c>
      <c r="F4" s="5">
        <v>3965</v>
      </c>
      <c r="G4" s="5">
        <v>4098</v>
      </c>
      <c r="H4" s="5">
        <v>8230</v>
      </c>
      <c r="I4" s="5">
        <v>6802</v>
      </c>
      <c r="J4" s="5">
        <v>3098</v>
      </c>
      <c r="K4" s="5">
        <v>7471</v>
      </c>
      <c r="L4" s="5">
        <v>7916</v>
      </c>
      <c r="M4" s="5">
        <v>6698</v>
      </c>
      <c r="N4" s="5">
        <v>9535</v>
      </c>
    </row>
    <row r="5" spans="2:14" x14ac:dyDescent="0.3">
      <c r="B5" s="4" t="s">
        <v>15</v>
      </c>
      <c r="C5" s="5">
        <v>3448</v>
      </c>
      <c r="D5" s="5">
        <v>4683</v>
      </c>
      <c r="E5" s="5">
        <v>1673</v>
      </c>
      <c r="F5" s="5">
        <v>4279</v>
      </c>
      <c r="G5" s="5">
        <v>2171</v>
      </c>
      <c r="H5" s="5">
        <v>9076</v>
      </c>
      <c r="I5" s="5">
        <v>4043</v>
      </c>
      <c r="J5" s="5">
        <v>9518</v>
      </c>
      <c r="K5" s="5">
        <v>6867</v>
      </c>
      <c r="L5" s="5">
        <v>4755</v>
      </c>
      <c r="M5" s="5">
        <v>3330</v>
      </c>
      <c r="N5" s="5">
        <v>4060</v>
      </c>
    </row>
    <row r="6" spans="2:14" x14ac:dyDescent="0.3">
      <c r="B6" s="4" t="s">
        <v>16</v>
      </c>
      <c r="C6" s="5">
        <v>3626</v>
      </c>
      <c r="D6" s="5">
        <v>6802</v>
      </c>
      <c r="E6" s="5">
        <v>6373</v>
      </c>
      <c r="F6" s="5">
        <v>7715</v>
      </c>
      <c r="G6" s="5">
        <v>9826</v>
      </c>
      <c r="H6" s="5">
        <v>3725</v>
      </c>
      <c r="I6" s="5">
        <v>5143</v>
      </c>
      <c r="J6" s="5">
        <v>8304</v>
      </c>
      <c r="K6" s="5">
        <v>4454</v>
      </c>
      <c r="L6" s="5">
        <v>4273</v>
      </c>
      <c r="M6" s="5">
        <v>7927</v>
      </c>
      <c r="N6" s="5">
        <v>4680</v>
      </c>
    </row>
    <row r="7" spans="2:14" x14ac:dyDescent="0.3">
      <c r="B7" s="4" t="s">
        <v>17</v>
      </c>
      <c r="C7" s="5">
        <v>4194</v>
      </c>
      <c r="D7" s="5">
        <v>7713</v>
      </c>
      <c r="E7" s="5">
        <v>3641</v>
      </c>
      <c r="F7" s="5">
        <v>7955</v>
      </c>
      <c r="G7" s="5">
        <v>4733</v>
      </c>
      <c r="H7" s="5">
        <v>9277</v>
      </c>
      <c r="I7" s="5">
        <v>8330</v>
      </c>
      <c r="J7" s="5">
        <v>8267</v>
      </c>
      <c r="K7" s="5">
        <v>8817</v>
      </c>
      <c r="L7" s="5">
        <v>9076</v>
      </c>
      <c r="M7" s="5">
        <v>8762</v>
      </c>
      <c r="N7" s="5">
        <v>6139</v>
      </c>
    </row>
    <row r="8" spans="2:14" x14ac:dyDescent="0.3">
      <c r="B8" s="4" t="s">
        <v>18</v>
      </c>
      <c r="C8" s="5">
        <v>5779</v>
      </c>
      <c r="D8" s="5">
        <v>2193</v>
      </c>
      <c r="E8" s="5">
        <v>4743</v>
      </c>
      <c r="F8" s="5">
        <v>5053</v>
      </c>
      <c r="G8" s="5">
        <v>5675</v>
      </c>
      <c r="H8" s="5">
        <v>3052</v>
      </c>
      <c r="I8" s="5">
        <v>2348</v>
      </c>
      <c r="J8" s="5">
        <v>8771</v>
      </c>
      <c r="K8" s="5">
        <v>8453</v>
      </c>
      <c r="L8" s="5">
        <v>2999</v>
      </c>
      <c r="M8" s="5">
        <v>7226</v>
      </c>
      <c r="N8" s="5">
        <v>6891</v>
      </c>
    </row>
    <row r="9" spans="2:14" x14ac:dyDescent="0.3">
      <c r="B9" s="4" t="s">
        <v>19</v>
      </c>
      <c r="C9" s="5">
        <v>509</v>
      </c>
      <c r="D9" s="5">
        <v>1435</v>
      </c>
      <c r="E9" s="5">
        <v>1490</v>
      </c>
      <c r="F9" s="5">
        <v>1169</v>
      </c>
      <c r="G9" s="5">
        <v>2059</v>
      </c>
      <c r="H9" s="5">
        <v>2215</v>
      </c>
      <c r="I9" s="5">
        <v>2276</v>
      </c>
      <c r="J9" s="5">
        <v>844</v>
      </c>
      <c r="K9" s="5">
        <v>1855</v>
      </c>
      <c r="L9" s="5">
        <v>2469</v>
      </c>
      <c r="M9" s="5">
        <v>804</v>
      </c>
      <c r="N9" s="5">
        <v>2135</v>
      </c>
    </row>
    <row r="10" spans="2:14" x14ac:dyDescent="0.3">
      <c r="B10" s="4" t="s">
        <v>20</v>
      </c>
      <c r="C10" s="5">
        <v>1533</v>
      </c>
      <c r="D10" s="5">
        <v>1571</v>
      </c>
      <c r="E10" s="5">
        <v>2353</v>
      </c>
      <c r="F10" s="5">
        <v>1896</v>
      </c>
      <c r="G10" s="5">
        <v>973</v>
      </c>
      <c r="H10" s="5">
        <v>2427</v>
      </c>
      <c r="I10" s="5">
        <v>1263</v>
      </c>
      <c r="J10" s="5">
        <v>2451</v>
      </c>
      <c r="K10" s="5">
        <v>867</v>
      </c>
      <c r="L10" s="5">
        <v>688</v>
      </c>
      <c r="M10" s="5">
        <v>1787</v>
      </c>
      <c r="N10" s="5">
        <v>1688</v>
      </c>
    </row>
    <row r="11" spans="2:14" x14ac:dyDescent="0.3">
      <c r="B11" s="4" t="s">
        <v>21</v>
      </c>
      <c r="C11" s="5">
        <v>1663</v>
      </c>
      <c r="D11" s="5">
        <v>1122</v>
      </c>
      <c r="E11" s="5">
        <v>1935</v>
      </c>
      <c r="F11" s="5">
        <v>922</v>
      </c>
      <c r="G11" s="5">
        <v>1372</v>
      </c>
      <c r="H11" s="5">
        <v>2141</v>
      </c>
      <c r="I11" s="5">
        <v>1730</v>
      </c>
      <c r="J11" s="5">
        <v>885</v>
      </c>
      <c r="K11" s="5">
        <v>522</v>
      </c>
      <c r="L11" s="5">
        <v>1286</v>
      </c>
      <c r="M11" s="5">
        <v>944</v>
      </c>
      <c r="N11" s="5">
        <v>773</v>
      </c>
    </row>
    <row r="12" spans="2:14" x14ac:dyDescent="0.3">
      <c r="B12" s="4" t="s">
        <v>22</v>
      </c>
      <c r="C12" s="5">
        <v>1566</v>
      </c>
      <c r="D12" s="5">
        <v>868</v>
      </c>
      <c r="E12" s="5">
        <v>1920</v>
      </c>
      <c r="F12" s="5">
        <v>589</v>
      </c>
      <c r="G12" s="5">
        <v>1705</v>
      </c>
      <c r="H12" s="5">
        <v>2026</v>
      </c>
      <c r="I12" s="5">
        <v>1149</v>
      </c>
      <c r="J12" s="5">
        <v>1402</v>
      </c>
      <c r="K12" s="5">
        <v>2049</v>
      </c>
      <c r="L12" s="5">
        <v>1182</v>
      </c>
      <c r="M12" s="5">
        <v>2472</v>
      </c>
      <c r="N12" s="5">
        <v>1817</v>
      </c>
    </row>
    <row r="13" spans="2:14" x14ac:dyDescent="0.3">
      <c r="B13" s="4" t="s">
        <v>23</v>
      </c>
      <c r="C13" s="5">
        <v>2103</v>
      </c>
      <c r="D13" s="5">
        <v>1005</v>
      </c>
      <c r="E13" s="5">
        <v>559</v>
      </c>
      <c r="F13" s="5">
        <v>1601</v>
      </c>
      <c r="G13" s="5">
        <v>2044</v>
      </c>
      <c r="H13" s="5">
        <v>571</v>
      </c>
      <c r="I13" s="5">
        <v>2123</v>
      </c>
      <c r="J13" s="5">
        <v>1439</v>
      </c>
      <c r="K13" s="5">
        <v>2211</v>
      </c>
      <c r="L13" s="5">
        <v>2353</v>
      </c>
      <c r="M13" s="5">
        <v>970</v>
      </c>
      <c r="N13" s="5">
        <v>812</v>
      </c>
    </row>
    <row r="14" spans="2:14" x14ac:dyDescent="0.3">
      <c r="B14" s="4" t="s">
        <v>24</v>
      </c>
      <c r="C14" s="5">
        <v>2255</v>
      </c>
      <c r="D14" s="5">
        <v>625</v>
      </c>
      <c r="E14" s="5">
        <v>2025</v>
      </c>
      <c r="F14" s="5">
        <v>1485</v>
      </c>
      <c r="G14" s="5">
        <v>2044</v>
      </c>
      <c r="H14" s="5">
        <v>514</v>
      </c>
      <c r="I14" s="5">
        <v>1089</v>
      </c>
      <c r="J14" s="5">
        <v>1444</v>
      </c>
      <c r="K14" s="5">
        <v>756</v>
      </c>
      <c r="L14" s="5">
        <v>594</v>
      </c>
      <c r="M14" s="5">
        <v>1141</v>
      </c>
      <c r="N14" s="5">
        <v>2224</v>
      </c>
    </row>
    <row r="15" spans="2:14" x14ac:dyDescent="0.3">
      <c r="B15" s="4" t="s">
        <v>25</v>
      </c>
      <c r="C15" s="5">
        <v>1602</v>
      </c>
      <c r="D15" s="5">
        <v>847</v>
      </c>
      <c r="E15" s="5">
        <v>670</v>
      </c>
      <c r="F15" s="5">
        <v>1656</v>
      </c>
      <c r="G15" s="5">
        <v>1640</v>
      </c>
      <c r="H15" s="5">
        <v>1416</v>
      </c>
      <c r="I15" s="5">
        <v>2254</v>
      </c>
      <c r="J15" s="5">
        <v>1289</v>
      </c>
      <c r="K15" s="5">
        <v>1575</v>
      </c>
      <c r="L15" s="5">
        <v>1633</v>
      </c>
      <c r="M15" s="5">
        <v>1008</v>
      </c>
      <c r="N15" s="5">
        <v>1461</v>
      </c>
    </row>
    <row r="17" spans="2:14" ht="28.8" x14ac:dyDescent="0.3">
      <c r="B17" s="6" t="s">
        <v>26</v>
      </c>
      <c r="C17" s="6" t="s">
        <v>2</v>
      </c>
      <c r="D17" s="6" t="s">
        <v>3</v>
      </c>
      <c r="E17" s="6" t="s">
        <v>4</v>
      </c>
      <c r="F17" s="6" t="s">
        <v>5</v>
      </c>
      <c r="G17" s="6" t="s">
        <v>6</v>
      </c>
      <c r="H17" s="6" t="s">
        <v>7</v>
      </c>
      <c r="I17" s="6" t="s">
        <v>8</v>
      </c>
      <c r="J17" s="6" t="s">
        <v>9</v>
      </c>
      <c r="K17" s="6" t="s">
        <v>10</v>
      </c>
      <c r="L17" s="6" t="s">
        <v>11</v>
      </c>
      <c r="M17" s="6" t="s">
        <v>12</v>
      </c>
      <c r="N17" s="6" t="s">
        <v>13</v>
      </c>
    </row>
    <row r="18" spans="2:14" x14ac:dyDescent="0.3">
      <c r="B18" s="7" t="s">
        <v>27</v>
      </c>
      <c r="C18" s="7">
        <v>127</v>
      </c>
      <c r="D18" s="7">
        <v>92</v>
      </c>
      <c r="E18" s="7">
        <v>105</v>
      </c>
      <c r="F18" s="7">
        <v>129</v>
      </c>
      <c r="G18" s="7">
        <v>108</v>
      </c>
      <c r="H18" s="7">
        <v>132</v>
      </c>
      <c r="I18" s="7">
        <v>84</v>
      </c>
      <c r="J18" s="7">
        <v>111</v>
      </c>
      <c r="K18" s="7">
        <v>140</v>
      </c>
      <c r="L18" s="7">
        <v>108</v>
      </c>
      <c r="M18" s="7">
        <v>87</v>
      </c>
      <c r="N18" s="7">
        <v>144</v>
      </c>
    </row>
    <row r="19" spans="2:14" x14ac:dyDescent="0.3">
      <c r="B19" s="4" t="s">
        <v>14</v>
      </c>
      <c r="C19" s="8">
        <f>C$18*C4</f>
        <v>246761</v>
      </c>
      <c r="D19" s="8">
        <f t="shared" ref="D19:M19" si="0">D$18*D4</f>
        <v>262016</v>
      </c>
      <c r="E19" s="8">
        <f t="shared" si="0"/>
        <v>850185</v>
      </c>
      <c r="F19" s="8">
        <f t="shared" si="0"/>
        <v>511485</v>
      </c>
      <c r="G19" s="8">
        <f t="shared" si="0"/>
        <v>442584</v>
      </c>
      <c r="H19" s="8">
        <f t="shared" si="0"/>
        <v>1086360</v>
      </c>
      <c r="I19" s="8">
        <f t="shared" si="0"/>
        <v>571368</v>
      </c>
      <c r="J19" s="8">
        <f t="shared" si="0"/>
        <v>343878</v>
      </c>
      <c r="K19" s="8">
        <f t="shared" si="0"/>
        <v>1045940</v>
      </c>
      <c r="L19" s="8">
        <f t="shared" si="0"/>
        <v>854928</v>
      </c>
      <c r="M19" s="8">
        <f t="shared" si="0"/>
        <v>582726</v>
      </c>
      <c r="N19" s="8">
        <f>N$18*N4</f>
        <v>1373040</v>
      </c>
    </row>
    <row r="20" spans="2:14" x14ac:dyDescent="0.3">
      <c r="B20" s="4" t="s">
        <v>15</v>
      </c>
      <c r="C20" s="8">
        <f t="shared" ref="C20:N30" si="1">C$18*C5</f>
        <v>437896</v>
      </c>
      <c r="D20" s="8">
        <f t="shared" si="1"/>
        <v>430836</v>
      </c>
      <c r="E20" s="8">
        <f t="shared" si="1"/>
        <v>175665</v>
      </c>
      <c r="F20" s="8">
        <f t="shared" si="1"/>
        <v>551991</v>
      </c>
      <c r="G20" s="8">
        <f t="shared" si="1"/>
        <v>234468</v>
      </c>
      <c r="H20" s="8">
        <f t="shared" si="1"/>
        <v>1198032</v>
      </c>
      <c r="I20" s="8">
        <f t="shared" si="1"/>
        <v>339612</v>
      </c>
      <c r="J20" s="8">
        <f t="shared" si="1"/>
        <v>1056498</v>
      </c>
      <c r="K20" s="8">
        <f t="shared" si="1"/>
        <v>961380</v>
      </c>
      <c r="L20" s="8">
        <f t="shared" si="1"/>
        <v>513540</v>
      </c>
      <c r="M20" s="8">
        <f t="shared" si="1"/>
        <v>289710</v>
      </c>
      <c r="N20" s="8">
        <f t="shared" si="1"/>
        <v>584640</v>
      </c>
    </row>
    <row r="21" spans="2:14" x14ac:dyDescent="0.3">
      <c r="B21" s="4" t="s">
        <v>16</v>
      </c>
      <c r="C21" s="8">
        <f t="shared" si="1"/>
        <v>460502</v>
      </c>
      <c r="D21" s="8">
        <f t="shared" si="1"/>
        <v>625784</v>
      </c>
      <c r="E21" s="8">
        <f t="shared" si="1"/>
        <v>669165</v>
      </c>
      <c r="F21" s="8">
        <f t="shared" si="1"/>
        <v>995235</v>
      </c>
      <c r="G21" s="8">
        <f t="shared" si="1"/>
        <v>1061208</v>
      </c>
      <c r="H21" s="8">
        <f t="shared" si="1"/>
        <v>491700</v>
      </c>
      <c r="I21" s="8">
        <f t="shared" si="1"/>
        <v>432012</v>
      </c>
      <c r="J21" s="8">
        <f t="shared" si="1"/>
        <v>921744</v>
      </c>
      <c r="K21" s="8">
        <f t="shared" si="1"/>
        <v>623560</v>
      </c>
      <c r="L21" s="8">
        <f t="shared" si="1"/>
        <v>461484</v>
      </c>
      <c r="M21" s="8">
        <f t="shared" si="1"/>
        <v>689649</v>
      </c>
      <c r="N21" s="8">
        <f t="shared" si="1"/>
        <v>673920</v>
      </c>
    </row>
    <row r="22" spans="2:14" x14ac:dyDescent="0.3">
      <c r="B22" s="4" t="s">
        <v>17</v>
      </c>
      <c r="C22" s="8">
        <f t="shared" si="1"/>
        <v>532638</v>
      </c>
      <c r="D22" s="8">
        <f t="shared" si="1"/>
        <v>709596</v>
      </c>
      <c r="E22" s="8">
        <f t="shared" si="1"/>
        <v>382305</v>
      </c>
      <c r="F22" s="8">
        <f t="shared" si="1"/>
        <v>1026195</v>
      </c>
      <c r="G22" s="8">
        <f t="shared" si="1"/>
        <v>511164</v>
      </c>
      <c r="H22" s="8">
        <f t="shared" si="1"/>
        <v>1224564</v>
      </c>
      <c r="I22" s="8">
        <f t="shared" si="1"/>
        <v>699720</v>
      </c>
      <c r="J22" s="8">
        <f t="shared" si="1"/>
        <v>917637</v>
      </c>
      <c r="K22" s="8">
        <f t="shared" si="1"/>
        <v>1234380</v>
      </c>
      <c r="L22" s="8">
        <f t="shared" si="1"/>
        <v>980208</v>
      </c>
      <c r="M22" s="8">
        <f t="shared" si="1"/>
        <v>762294</v>
      </c>
      <c r="N22" s="8">
        <f t="shared" si="1"/>
        <v>884016</v>
      </c>
    </row>
    <row r="23" spans="2:14" x14ac:dyDescent="0.3">
      <c r="B23" s="4" t="s">
        <v>18</v>
      </c>
      <c r="C23" s="8">
        <f t="shared" si="1"/>
        <v>733933</v>
      </c>
      <c r="D23" s="8">
        <f t="shared" si="1"/>
        <v>201756</v>
      </c>
      <c r="E23" s="8">
        <f t="shared" si="1"/>
        <v>498015</v>
      </c>
      <c r="F23" s="8">
        <f t="shared" si="1"/>
        <v>651837</v>
      </c>
      <c r="G23" s="8">
        <f t="shared" si="1"/>
        <v>612900</v>
      </c>
      <c r="H23" s="8">
        <f t="shared" si="1"/>
        <v>402864</v>
      </c>
      <c r="I23" s="8">
        <f t="shared" si="1"/>
        <v>197232</v>
      </c>
      <c r="J23" s="8">
        <f t="shared" si="1"/>
        <v>973581</v>
      </c>
      <c r="K23" s="8">
        <f t="shared" si="1"/>
        <v>1183420</v>
      </c>
      <c r="L23" s="8">
        <f t="shared" si="1"/>
        <v>323892</v>
      </c>
      <c r="M23" s="8">
        <f t="shared" si="1"/>
        <v>628662</v>
      </c>
      <c r="N23" s="8">
        <f t="shared" si="1"/>
        <v>992304</v>
      </c>
    </row>
    <row r="24" spans="2:14" x14ac:dyDescent="0.3">
      <c r="B24" s="4" t="s">
        <v>19</v>
      </c>
      <c r="C24" s="8">
        <f t="shared" si="1"/>
        <v>64643</v>
      </c>
      <c r="D24" s="8">
        <f t="shared" si="1"/>
        <v>132020</v>
      </c>
      <c r="E24" s="8">
        <f t="shared" si="1"/>
        <v>156450</v>
      </c>
      <c r="F24" s="8">
        <f t="shared" si="1"/>
        <v>150801</v>
      </c>
      <c r="G24" s="8">
        <f t="shared" si="1"/>
        <v>222372</v>
      </c>
      <c r="H24" s="8">
        <f t="shared" si="1"/>
        <v>292380</v>
      </c>
      <c r="I24" s="8">
        <f t="shared" si="1"/>
        <v>191184</v>
      </c>
      <c r="J24" s="8">
        <f t="shared" si="1"/>
        <v>93684</v>
      </c>
      <c r="K24" s="8">
        <f t="shared" si="1"/>
        <v>259700</v>
      </c>
      <c r="L24" s="8">
        <f t="shared" si="1"/>
        <v>266652</v>
      </c>
      <c r="M24" s="8">
        <f t="shared" si="1"/>
        <v>69948</v>
      </c>
      <c r="N24" s="8">
        <f t="shared" si="1"/>
        <v>307440</v>
      </c>
    </row>
    <row r="25" spans="2:14" x14ac:dyDescent="0.3">
      <c r="B25" s="4" t="s">
        <v>20</v>
      </c>
      <c r="C25" s="8">
        <f t="shared" si="1"/>
        <v>194691</v>
      </c>
      <c r="D25" s="8">
        <f t="shared" si="1"/>
        <v>144532</v>
      </c>
      <c r="E25" s="8">
        <f t="shared" si="1"/>
        <v>247065</v>
      </c>
      <c r="F25" s="8">
        <f t="shared" si="1"/>
        <v>244584</v>
      </c>
      <c r="G25" s="8">
        <f t="shared" si="1"/>
        <v>105084</v>
      </c>
      <c r="H25" s="8">
        <f t="shared" si="1"/>
        <v>320364</v>
      </c>
      <c r="I25" s="8">
        <f t="shared" si="1"/>
        <v>106092</v>
      </c>
      <c r="J25" s="8">
        <f t="shared" si="1"/>
        <v>272061</v>
      </c>
      <c r="K25" s="8">
        <f t="shared" si="1"/>
        <v>121380</v>
      </c>
      <c r="L25" s="8">
        <f t="shared" si="1"/>
        <v>74304</v>
      </c>
      <c r="M25" s="8">
        <f t="shared" si="1"/>
        <v>155469</v>
      </c>
      <c r="N25" s="8">
        <f t="shared" si="1"/>
        <v>243072</v>
      </c>
    </row>
    <row r="26" spans="2:14" x14ac:dyDescent="0.3">
      <c r="B26" s="4" t="s">
        <v>21</v>
      </c>
      <c r="C26" s="8">
        <f t="shared" si="1"/>
        <v>211201</v>
      </c>
      <c r="D26" s="8">
        <f t="shared" si="1"/>
        <v>103224</v>
      </c>
      <c r="E26" s="8">
        <f t="shared" si="1"/>
        <v>203175</v>
      </c>
      <c r="F26" s="8">
        <f t="shared" si="1"/>
        <v>118938</v>
      </c>
      <c r="G26" s="8">
        <f t="shared" si="1"/>
        <v>148176</v>
      </c>
      <c r="H26" s="8">
        <f t="shared" si="1"/>
        <v>282612</v>
      </c>
      <c r="I26" s="8">
        <f t="shared" si="1"/>
        <v>145320</v>
      </c>
      <c r="J26" s="8">
        <f t="shared" si="1"/>
        <v>98235</v>
      </c>
      <c r="K26" s="8">
        <f t="shared" si="1"/>
        <v>73080</v>
      </c>
      <c r="L26" s="8">
        <f t="shared" si="1"/>
        <v>138888</v>
      </c>
      <c r="M26" s="8">
        <f t="shared" si="1"/>
        <v>82128</v>
      </c>
      <c r="N26" s="8">
        <f t="shared" si="1"/>
        <v>111312</v>
      </c>
    </row>
    <row r="27" spans="2:14" x14ac:dyDescent="0.3">
      <c r="B27" s="4" t="s">
        <v>22</v>
      </c>
      <c r="C27" s="8">
        <f t="shared" si="1"/>
        <v>198882</v>
      </c>
      <c r="D27" s="8">
        <f t="shared" si="1"/>
        <v>79856</v>
      </c>
      <c r="E27" s="8">
        <f t="shared" si="1"/>
        <v>201600</v>
      </c>
      <c r="F27" s="8">
        <f t="shared" si="1"/>
        <v>75981</v>
      </c>
      <c r="G27" s="8">
        <f t="shared" si="1"/>
        <v>184140</v>
      </c>
      <c r="H27" s="8">
        <f t="shared" si="1"/>
        <v>267432</v>
      </c>
      <c r="I27" s="8">
        <f t="shared" si="1"/>
        <v>96516</v>
      </c>
      <c r="J27" s="8">
        <f t="shared" si="1"/>
        <v>155622</v>
      </c>
      <c r="K27" s="8">
        <f t="shared" si="1"/>
        <v>286860</v>
      </c>
      <c r="L27" s="8">
        <f t="shared" si="1"/>
        <v>127656</v>
      </c>
      <c r="M27" s="8">
        <f t="shared" si="1"/>
        <v>215064</v>
      </c>
      <c r="N27" s="8">
        <f t="shared" si="1"/>
        <v>261648</v>
      </c>
    </row>
    <row r="28" spans="2:14" x14ac:dyDescent="0.3">
      <c r="B28" s="4" t="s">
        <v>23</v>
      </c>
      <c r="C28" s="8">
        <f t="shared" si="1"/>
        <v>267081</v>
      </c>
      <c r="D28" s="8">
        <f t="shared" si="1"/>
        <v>92460</v>
      </c>
      <c r="E28" s="8">
        <f t="shared" si="1"/>
        <v>58695</v>
      </c>
      <c r="F28" s="8">
        <f t="shared" si="1"/>
        <v>206529</v>
      </c>
      <c r="G28" s="8">
        <f t="shared" si="1"/>
        <v>220752</v>
      </c>
      <c r="H28" s="8">
        <f t="shared" si="1"/>
        <v>75372</v>
      </c>
      <c r="I28" s="8">
        <f t="shared" si="1"/>
        <v>178332</v>
      </c>
      <c r="J28" s="8">
        <f t="shared" si="1"/>
        <v>159729</v>
      </c>
      <c r="K28" s="8">
        <f t="shared" si="1"/>
        <v>309540</v>
      </c>
      <c r="L28" s="8">
        <f t="shared" si="1"/>
        <v>254124</v>
      </c>
      <c r="M28" s="8">
        <f t="shared" si="1"/>
        <v>84390</v>
      </c>
      <c r="N28" s="8">
        <f t="shared" si="1"/>
        <v>116928</v>
      </c>
    </row>
    <row r="29" spans="2:14" x14ac:dyDescent="0.3">
      <c r="B29" s="4" t="s">
        <v>24</v>
      </c>
      <c r="C29" s="8">
        <f t="shared" si="1"/>
        <v>286385</v>
      </c>
      <c r="D29" s="8">
        <f t="shared" si="1"/>
        <v>57500</v>
      </c>
      <c r="E29" s="8">
        <f t="shared" si="1"/>
        <v>212625</v>
      </c>
      <c r="F29" s="8">
        <f t="shared" si="1"/>
        <v>191565</v>
      </c>
      <c r="G29" s="8">
        <f t="shared" si="1"/>
        <v>220752</v>
      </c>
      <c r="H29" s="8">
        <f t="shared" si="1"/>
        <v>67848</v>
      </c>
      <c r="I29" s="8">
        <f t="shared" si="1"/>
        <v>91476</v>
      </c>
      <c r="J29" s="8">
        <f t="shared" si="1"/>
        <v>160284</v>
      </c>
      <c r="K29" s="8">
        <f t="shared" si="1"/>
        <v>105840</v>
      </c>
      <c r="L29" s="8">
        <f t="shared" si="1"/>
        <v>64152</v>
      </c>
      <c r="M29" s="8">
        <f t="shared" si="1"/>
        <v>99267</v>
      </c>
      <c r="N29" s="8">
        <f t="shared" si="1"/>
        <v>320256</v>
      </c>
    </row>
    <row r="30" spans="2:14" x14ac:dyDescent="0.3">
      <c r="B30" s="4" t="s">
        <v>25</v>
      </c>
      <c r="C30" s="8">
        <f t="shared" si="1"/>
        <v>203454</v>
      </c>
      <c r="D30" s="8">
        <f t="shared" si="1"/>
        <v>77924</v>
      </c>
      <c r="E30" s="8">
        <f t="shared" si="1"/>
        <v>70350</v>
      </c>
      <c r="F30" s="8">
        <f t="shared" si="1"/>
        <v>213624</v>
      </c>
      <c r="G30" s="8">
        <f t="shared" si="1"/>
        <v>177120</v>
      </c>
      <c r="H30" s="8">
        <f t="shared" si="1"/>
        <v>186912</v>
      </c>
      <c r="I30" s="8">
        <f t="shared" si="1"/>
        <v>189336</v>
      </c>
      <c r="J30" s="8">
        <f t="shared" si="1"/>
        <v>143079</v>
      </c>
      <c r="K30" s="8">
        <f t="shared" si="1"/>
        <v>220500</v>
      </c>
      <c r="L30" s="8">
        <f t="shared" si="1"/>
        <v>176364</v>
      </c>
      <c r="M30" s="8">
        <f>M$18*M15</f>
        <v>87696</v>
      </c>
      <c r="N30" s="8">
        <f>N$18*N15</f>
        <v>210384</v>
      </c>
    </row>
    <row r="31" spans="2:14" x14ac:dyDescent="0.3">
      <c r="B31" s="9" t="s">
        <v>28</v>
      </c>
      <c r="C31" s="10">
        <f>SUM(C19:C30)</f>
        <v>3838067</v>
      </c>
      <c r="D31" s="10">
        <f t="shared" ref="D31:N31" si="2">SUM(D19:D30)</f>
        <v>2917504</v>
      </c>
      <c r="E31" s="10">
        <f t="shared" si="2"/>
        <v>3725295</v>
      </c>
      <c r="F31" s="10">
        <f t="shared" si="2"/>
        <v>4938765</v>
      </c>
      <c r="G31" s="10">
        <f t="shared" si="2"/>
        <v>4140720</v>
      </c>
      <c r="H31" s="10">
        <f t="shared" si="2"/>
        <v>5896440</v>
      </c>
      <c r="I31" s="10">
        <f t="shared" si="2"/>
        <v>3238200</v>
      </c>
      <c r="J31" s="10">
        <f t="shared" si="2"/>
        <v>5296032</v>
      </c>
      <c r="K31" s="10">
        <f t="shared" si="2"/>
        <v>6425580</v>
      </c>
      <c r="L31" s="10">
        <f t="shared" si="2"/>
        <v>4236192</v>
      </c>
      <c r="M31" s="10">
        <f t="shared" si="2"/>
        <v>3747003</v>
      </c>
      <c r="N31" s="10">
        <f t="shared" si="2"/>
        <v>6078960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3A5E-6D6D-4B21-BCDD-F273157DEE8F}">
  <dimension ref="B2:R79"/>
  <sheetViews>
    <sheetView showGridLines="0" workbookViewId="0">
      <pane ySplit="4" topLeftCell="A5" activePane="bottomLeft" state="frozen"/>
      <selection pane="bottomLeft" activeCell="K26" sqref="K26"/>
    </sheetView>
  </sheetViews>
  <sheetFormatPr baseColWidth="10" defaultRowHeight="14.4" x14ac:dyDescent="0.3"/>
  <cols>
    <col min="1" max="1" width="2.77734375" customWidth="1"/>
    <col min="2" max="2" width="1.5546875" customWidth="1"/>
    <col min="3" max="3" width="26.88671875" customWidth="1"/>
    <col min="18" max="18" width="1.44140625" customWidth="1"/>
  </cols>
  <sheetData>
    <row r="2" spans="2:18" ht="37.200000000000003" customHeight="1" x14ac:dyDescent="0.3">
      <c r="B2" s="11"/>
      <c r="C2" s="13" t="s">
        <v>29</v>
      </c>
      <c r="D2" s="12"/>
      <c r="E2" s="12"/>
      <c r="F2" s="12"/>
      <c r="G2" s="12"/>
      <c r="H2" s="12"/>
      <c r="I2" s="12"/>
      <c r="J2" s="12"/>
      <c r="K2" s="12"/>
      <c r="L2" s="12"/>
      <c r="M2" s="12"/>
      <c r="N2" s="12"/>
      <c r="O2" s="12"/>
      <c r="P2" s="12"/>
      <c r="Q2" s="12"/>
      <c r="R2" s="11"/>
    </row>
    <row r="4" spans="2:18" ht="15" thickBot="1" x14ac:dyDescent="0.35">
      <c r="D4" s="15" t="s">
        <v>2</v>
      </c>
      <c r="E4" s="15" t="s">
        <v>3</v>
      </c>
      <c r="F4" s="15" t="s">
        <v>4</v>
      </c>
      <c r="G4" s="15" t="s">
        <v>5</v>
      </c>
      <c r="H4" s="15" t="s">
        <v>6</v>
      </c>
      <c r="I4" s="15" t="s">
        <v>7</v>
      </c>
      <c r="J4" s="15" t="s">
        <v>8</v>
      </c>
      <c r="K4" s="15" t="s">
        <v>9</v>
      </c>
      <c r="L4" s="15" t="s">
        <v>10</v>
      </c>
      <c r="M4" s="15" t="s">
        <v>11</v>
      </c>
      <c r="N4" s="15" t="s">
        <v>12</v>
      </c>
      <c r="O4" s="15" t="s">
        <v>13</v>
      </c>
      <c r="P4" s="24" t="s">
        <v>55</v>
      </c>
    </row>
    <row r="5" spans="2:18" ht="15" thickTop="1" x14ac:dyDescent="0.3"/>
    <row r="6" spans="2:18" x14ac:dyDescent="0.3">
      <c r="C6" s="14" t="s">
        <v>30</v>
      </c>
    </row>
    <row r="7" spans="2:18" x14ac:dyDescent="0.3">
      <c r="C7" t="s">
        <v>32</v>
      </c>
      <c r="D7" s="17">
        <f>Ventes!C31</f>
        <v>3838067</v>
      </c>
      <c r="E7" s="17">
        <f>Ventes!D31</f>
        <v>2917504</v>
      </c>
      <c r="F7" s="17">
        <f>Ventes!E31</f>
        <v>3725295</v>
      </c>
      <c r="G7" s="17">
        <f>Ventes!F31</f>
        <v>4938765</v>
      </c>
      <c r="H7" s="17">
        <f>Ventes!G31</f>
        <v>4140720</v>
      </c>
      <c r="I7" s="17">
        <f>Ventes!H31</f>
        <v>5896440</v>
      </c>
      <c r="J7" s="17">
        <f>Ventes!I31</f>
        <v>3238200</v>
      </c>
      <c r="K7" s="17">
        <f>Ventes!J31</f>
        <v>5296032</v>
      </c>
      <c r="L7" s="17">
        <f>Ventes!K31</f>
        <v>6425580</v>
      </c>
      <c r="M7" s="17">
        <f>Ventes!L31</f>
        <v>4236192</v>
      </c>
      <c r="N7" s="17">
        <f>Ventes!M31</f>
        <v>3747003</v>
      </c>
      <c r="O7" s="17">
        <f>Ventes!N31</f>
        <v>6078960</v>
      </c>
      <c r="P7" s="21">
        <f>SUM(D7:O7)</f>
        <v>54478758</v>
      </c>
    </row>
    <row r="8" spans="2:18" ht="15" thickBot="1" x14ac:dyDescent="0.35">
      <c r="C8" t="s">
        <v>33</v>
      </c>
      <c r="D8" s="19">
        <v>30000</v>
      </c>
      <c r="E8" s="19">
        <v>30000</v>
      </c>
      <c r="F8" s="19">
        <v>30000</v>
      </c>
      <c r="G8" s="19">
        <v>30000</v>
      </c>
      <c r="H8" s="19">
        <v>30000</v>
      </c>
      <c r="I8" s="19">
        <v>30000</v>
      </c>
      <c r="J8" s="19">
        <v>30000</v>
      </c>
      <c r="K8" s="19">
        <v>30000</v>
      </c>
      <c r="L8" s="19">
        <v>30000</v>
      </c>
      <c r="M8" s="19">
        <v>30000</v>
      </c>
      <c r="N8" s="19">
        <v>30000</v>
      </c>
      <c r="O8" s="19">
        <v>30000</v>
      </c>
      <c r="P8" s="22">
        <f t="shared" ref="P8:P9" si="0">SUM(D8:O8)</f>
        <v>360000</v>
      </c>
    </row>
    <row r="9" spans="2:18" ht="15" thickBot="1" x14ac:dyDescent="0.35">
      <c r="C9" s="14" t="s">
        <v>31</v>
      </c>
      <c r="D9" s="20">
        <f>SUM(D7:D8)</f>
        <v>3868067</v>
      </c>
      <c r="E9" s="20">
        <f t="shared" ref="E9:O9" si="1">SUM(E7:E8)</f>
        <v>2947504</v>
      </c>
      <c r="F9" s="20">
        <f t="shared" si="1"/>
        <v>3755295</v>
      </c>
      <c r="G9" s="20">
        <f t="shared" si="1"/>
        <v>4968765</v>
      </c>
      <c r="H9" s="20">
        <f t="shared" si="1"/>
        <v>4170720</v>
      </c>
      <c r="I9" s="20">
        <f t="shared" si="1"/>
        <v>5926440</v>
      </c>
      <c r="J9" s="20">
        <f t="shared" si="1"/>
        <v>3268200</v>
      </c>
      <c r="K9" s="20">
        <f t="shared" si="1"/>
        <v>5326032</v>
      </c>
      <c r="L9" s="20">
        <f t="shared" si="1"/>
        <v>6455580</v>
      </c>
      <c r="M9" s="20">
        <f t="shared" si="1"/>
        <v>4266192</v>
      </c>
      <c r="N9" s="20">
        <f t="shared" si="1"/>
        <v>3777003</v>
      </c>
      <c r="O9" s="20">
        <f t="shared" si="1"/>
        <v>6108960</v>
      </c>
      <c r="P9" s="23">
        <f t="shared" si="0"/>
        <v>54838758</v>
      </c>
    </row>
    <row r="10" spans="2:18" ht="15" thickTop="1" x14ac:dyDescent="0.3">
      <c r="D10" s="16"/>
      <c r="E10" s="16"/>
      <c r="F10" s="16"/>
      <c r="G10" s="16"/>
      <c r="H10" s="16"/>
      <c r="I10" s="16"/>
      <c r="J10" s="16"/>
      <c r="K10" s="16"/>
      <c r="L10" s="16"/>
      <c r="M10" s="16"/>
      <c r="N10" s="16"/>
      <c r="O10" s="16"/>
      <c r="P10" s="16"/>
    </row>
    <row r="11" spans="2:18" x14ac:dyDescent="0.3">
      <c r="C11" s="14" t="s">
        <v>34</v>
      </c>
      <c r="D11" s="16"/>
      <c r="E11" s="16"/>
      <c r="F11" s="16"/>
      <c r="G11" s="16"/>
      <c r="H11" s="16"/>
      <c r="I11" s="16"/>
      <c r="J11" s="16"/>
      <c r="K11" s="16"/>
      <c r="L11" s="16"/>
      <c r="M11" s="16"/>
      <c r="N11" s="16"/>
      <c r="O11" s="16"/>
      <c r="P11" s="16"/>
    </row>
    <row r="12" spans="2:18" x14ac:dyDescent="0.3">
      <c r="C12" t="s">
        <v>35</v>
      </c>
      <c r="D12" s="18">
        <v>250000</v>
      </c>
      <c r="E12" s="18">
        <v>250000</v>
      </c>
      <c r="F12" s="18">
        <v>250000</v>
      </c>
      <c r="G12" s="18">
        <v>250000</v>
      </c>
      <c r="H12" s="18">
        <v>250000</v>
      </c>
      <c r="I12" s="18">
        <v>250000</v>
      </c>
      <c r="J12" s="18">
        <v>250000</v>
      </c>
      <c r="K12" s="18">
        <v>250000</v>
      </c>
      <c r="L12" s="18">
        <v>250000</v>
      </c>
      <c r="M12" s="18">
        <v>250000</v>
      </c>
      <c r="N12" s="18">
        <v>250000</v>
      </c>
      <c r="O12" s="18">
        <v>250000</v>
      </c>
      <c r="P12" s="21">
        <f t="shared" ref="P12:P24" si="2">SUM(D12:O12)</f>
        <v>3000000</v>
      </c>
    </row>
    <row r="13" spans="2:18" x14ac:dyDescent="0.3">
      <c r="C13" t="s">
        <v>36</v>
      </c>
      <c r="D13" s="18">
        <v>10000</v>
      </c>
      <c r="E13" s="18">
        <v>10000</v>
      </c>
      <c r="F13" s="18">
        <v>10000</v>
      </c>
      <c r="G13" s="18">
        <v>10000</v>
      </c>
      <c r="H13" s="18">
        <v>10000</v>
      </c>
      <c r="I13" s="18">
        <v>10000</v>
      </c>
      <c r="J13" s="18">
        <v>10000</v>
      </c>
      <c r="K13" s="18">
        <v>10000</v>
      </c>
      <c r="L13" s="18">
        <v>10000</v>
      </c>
      <c r="M13" s="18">
        <v>10000</v>
      </c>
      <c r="N13" s="18">
        <v>10000</v>
      </c>
      <c r="O13" s="18">
        <v>10000</v>
      </c>
      <c r="P13" s="21">
        <f t="shared" si="2"/>
        <v>120000</v>
      </c>
    </row>
    <row r="14" spans="2:18" x14ac:dyDescent="0.3">
      <c r="C14" t="s">
        <v>37</v>
      </c>
      <c r="D14" s="18">
        <v>8000</v>
      </c>
      <c r="E14" s="18">
        <v>8000</v>
      </c>
      <c r="F14" s="18">
        <v>8000</v>
      </c>
      <c r="G14" s="18">
        <v>8000</v>
      </c>
      <c r="H14" s="18">
        <v>8000</v>
      </c>
      <c r="I14" s="18">
        <v>8000</v>
      </c>
      <c r="J14" s="18">
        <v>8000</v>
      </c>
      <c r="K14" s="18">
        <v>8000</v>
      </c>
      <c r="L14" s="18">
        <v>8000</v>
      </c>
      <c r="M14" s="18">
        <v>8000</v>
      </c>
      <c r="N14" s="18">
        <v>8000</v>
      </c>
      <c r="O14" s="18">
        <v>8000</v>
      </c>
      <c r="P14" s="21">
        <f t="shared" si="2"/>
        <v>96000</v>
      </c>
    </row>
    <row r="15" spans="2:18" x14ac:dyDescent="0.3">
      <c r="C15" t="s">
        <v>38</v>
      </c>
      <c r="D15" s="18"/>
      <c r="E15" s="18"/>
      <c r="F15" s="18"/>
      <c r="G15" s="18"/>
      <c r="H15" s="18"/>
      <c r="I15" s="18">
        <v>25000</v>
      </c>
      <c r="J15" s="18"/>
      <c r="K15" s="18"/>
      <c r="L15" s="18"/>
      <c r="M15" s="18"/>
      <c r="N15" s="18"/>
      <c r="O15" s="18">
        <v>25000</v>
      </c>
      <c r="P15" s="21">
        <f t="shared" si="2"/>
        <v>50000</v>
      </c>
    </row>
    <row r="16" spans="2:18" x14ac:dyDescent="0.3">
      <c r="C16" t="s">
        <v>39</v>
      </c>
      <c r="D16" s="18">
        <v>15000</v>
      </c>
      <c r="E16" s="18">
        <v>15000</v>
      </c>
      <c r="F16" s="18">
        <v>15000</v>
      </c>
      <c r="G16" s="18">
        <v>15000</v>
      </c>
      <c r="H16" s="18">
        <v>15000</v>
      </c>
      <c r="I16" s="18">
        <v>15000</v>
      </c>
      <c r="J16" s="18">
        <v>15000</v>
      </c>
      <c r="K16" s="18">
        <v>15000</v>
      </c>
      <c r="L16" s="18">
        <v>15000</v>
      </c>
      <c r="M16" s="18">
        <v>15000</v>
      </c>
      <c r="N16" s="18">
        <v>15000</v>
      </c>
      <c r="O16" s="18">
        <v>15000</v>
      </c>
      <c r="P16" s="21">
        <f t="shared" si="2"/>
        <v>180000</v>
      </c>
    </row>
    <row r="17" spans="3:16" x14ac:dyDescent="0.3">
      <c r="C17" t="s">
        <v>40</v>
      </c>
      <c r="D17" s="18">
        <v>30000</v>
      </c>
      <c r="E17" s="18">
        <v>30000</v>
      </c>
      <c r="F17" s="18">
        <v>30000</v>
      </c>
      <c r="G17" s="18">
        <v>30000</v>
      </c>
      <c r="H17" s="18">
        <v>30000</v>
      </c>
      <c r="I17" s="18">
        <v>30000</v>
      </c>
      <c r="J17" s="18">
        <v>30000</v>
      </c>
      <c r="K17" s="18">
        <v>30000</v>
      </c>
      <c r="L17" s="18">
        <v>30000</v>
      </c>
      <c r="M17" s="18">
        <v>30000</v>
      </c>
      <c r="N17" s="18">
        <v>30000</v>
      </c>
      <c r="O17" s="18">
        <v>30000</v>
      </c>
      <c r="P17" s="21">
        <f t="shared" si="2"/>
        <v>360000</v>
      </c>
    </row>
    <row r="18" spans="3:16" x14ac:dyDescent="0.3">
      <c r="C18" t="s">
        <v>41</v>
      </c>
      <c r="D18" s="18">
        <v>3400</v>
      </c>
      <c r="E18" s="18">
        <v>3400</v>
      </c>
      <c r="F18" s="18">
        <v>3400</v>
      </c>
      <c r="G18" s="18">
        <v>3400</v>
      </c>
      <c r="H18" s="18">
        <v>3400</v>
      </c>
      <c r="I18" s="18">
        <v>3400</v>
      </c>
      <c r="J18" s="18">
        <v>3400</v>
      </c>
      <c r="K18" s="18">
        <v>3400</v>
      </c>
      <c r="L18" s="18">
        <v>3400</v>
      </c>
      <c r="M18" s="18">
        <v>3400</v>
      </c>
      <c r="N18" s="18">
        <v>3400</v>
      </c>
      <c r="O18" s="18">
        <v>3400</v>
      </c>
      <c r="P18" s="21">
        <f t="shared" si="2"/>
        <v>40800</v>
      </c>
    </row>
    <row r="19" spans="3:16" x14ac:dyDescent="0.3">
      <c r="C19" t="s">
        <v>42</v>
      </c>
      <c r="D19" s="18">
        <v>8900</v>
      </c>
      <c r="E19" s="18">
        <v>8900</v>
      </c>
      <c r="F19" s="18">
        <v>8900</v>
      </c>
      <c r="G19" s="18">
        <v>8900</v>
      </c>
      <c r="H19" s="18">
        <v>8900</v>
      </c>
      <c r="I19" s="18">
        <v>8900</v>
      </c>
      <c r="J19" s="18">
        <v>8900</v>
      </c>
      <c r="K19" s="18">
        <v>8900</v>
      </c>
      <c r="L19" s="18">
        <v>8900</v>
      </c>
      <c r="M19" s="18">
        <v>8900</v>
      </c>
      <c r="N19" s="18">
        <v>8900</v>
      </c>
      <c r="O19" s="18">
        <v>8900</v>
      </c>
      <c r="P19" s="21">
        <f t="shared" si="2"/>
        <v>106800</v>
      </c>
    </row>
    <row r="20" spans="3:16" x14ac:dyDescent="0.3">
      <c r="C20" t="s">
        <v>43</v>
      </c>
      <c r="D20" s="18">
        <v>54500</v>
      </c>
      <c r="E20" s="18">
        <v>54500</v>
      </c>
      <c r="F20" s="18">
        <v>54500</v>
      </c>
      <c r="G20" s="18">
        <v>54500</v>
      </c>
      <c r="H20" s="18">
        <v>54500</v>
      </c>
      <c r="I20" s="18">
        <v>54500</v>
      </c>
      <c r="J20" s="18">
        <v>54500</v>
      </c>
      <c r="K20" s="18">
        <v>54500</v>
      </c>
      <c r="L20" s="18">
        <v>54500</v>
      </c>
      <c r="M20" s="18">
        <v>54500</v>
      </c>
      <c r="N20" s="18">
        <v>54500</v>
      </c>
      <c r="O20" s="18">
        <v>54500</v>
      </c>
      <c r="P20" s="21">
        <f t="shared" si="2"/>
        <v>654000</v>
      </c>
    </row>
    <row r="21" spans="3:16" x14ac:dyDescent="0.3">
      <c r="C21" t="s">
        <v>44</v>
      </c>
      <c r="D21" s="18">
        <v>8100</v>
      </c>
      <c r="E21" s="18">
        <v>8100</v>
      </c>
      <c r="F21" s="18">
        <v>8100</v>
      </c>
      <c r="G21" s="18">
        <v>8100</v>
      </c>
      <c r="H21" s="18">
        <v>8100</v>
      </c>
      <c r="I21" s="18">
        <v>8100</v>
      </c>
      <c r="J21" s="18">
        <v>8100</v>
      </c>
      <c r="K21" s="18">
        <v>8100</v>
      </c>
      <c r="L21" s="18">
        <v>8100</v>
      </c>
      <c r="M21" s="18">
        <v>8100</v>
      </c>
      <c r="N21" s="18">
        <v>8100</v>
      </c>
      <c r="O21" s="18">
        <v>8100</v>
      </c>
      <c r="P21" s="21">
        <f t="shared" si="2"/>
        <v>97200</v>
      </c>
    </row>
    <row r="22" spans="3:16" x14ac:dyDescent="0.3">
      <c r="C22" t="s">
        <v>45</v>
      </c>
      <c r="D22" s="18"/>
      <c r="E22" s="18"/>
      <c r="F22" s="18"/>
      <c r="G22" s="18"/>
      <c r="H22" s="18"/>
      <c r="I22" s="18">
        <v>14000</v>
      </c>
      <c r="J22" s="18"/>
      <c r="K22" s="18"/>
      <c r="L22" s="18"/>
      <c r="M22" s="18"/>
      <c r="N22" s="18"/>
      <c r="O22" s="18"/>
      <c r="P22" s="21">
        <f t="shared" si="2"/>
        <v>14000</v>
      </c>
    </row>
    <row r="23" spans="3:16" ht="15" thickBot="1" x14ac:dyDescent="0.35">
      <c r="C23" t="s">
        <v>46</v>
      </c>
      <c r="D23" s="19">
        <v>54000</v>
      </c>
      <c r="E23" s="19">
        <v>54000</v>
      </c>
      <c r="F23" s="19">
        <v>54000</v>
      </c>
      <c r="G23" s="19">
        <v>54000</v>
      </c>
      <c r="H23" s="19">
        <v>54000</v>
      </c>
      <c r="I23" s="19">
        <v>54000</v>
      </c>
      <c r="J23" s="19">
        <v>54000</v>
      </c>
      <c r="K23" s="19">
        <v>54000</v>
      </c>
      <c r="L23" s="19">
        <v>54000</v>
      </c>
      <c r="M23" s="19">
        <v>54000</v>
      </c>
      <c r="N23" s="19">
        <v>54000</v>
      </c>
      <c r="O23" s="19">
        <v>54000</v>
      </c>
      <c r="P23" s="22">
        <f t="shared" si="2"/>
        <v>648000</v>
      </c>
    </row>
    <row r="24" spans="3:16" ht="15" thickBot="1" x14ac:dyDescent="0.35">
      <c r="C24" s="14" t="s">
        <v>47</v>
      </c>
      <c r="D24" s="20">
        <f>SUM(D12:D23)</f>
        <v>441900</v>
      </c>
      <c r="E24" s="20">
        <f t="shared" ref="E24:O24" si="3">SUM(E12:E23)</f>
        <v>441900</v>
      </c>
      <c r="F24" s="20">
        <f t="shared" si="3"/>
        <v>441900</v>
      </c>
      <c r="G24" s="20">
        <f t="shared" si="3"/>
        <v>441900</v>
      </c>
      <c r="H24" s="20">
        <f t="shared" si="3"/>
        <v>441900</v>
      </c>
      <c r="I24" s="20">
        <f t="shared" si="3"/>
        <v>480900</v>
      </c>
      <c r="J24" s="20">
        <f t="shared" si="3"/>
        <v>441900</v>
      </c>
      <c r="K24" s="20">
        <f t="shared" si="3"/>
        <v>441900</v>
      </c>
      <c r="L24" s="20">
        <f t="shared" si="3"/>
        <v>441900</v>
      </c>
      <c r="M24" s="20">
        <f t="shared" si="3"/>
        <v>441900</v>
      </c>
      <c r="N24" s="20">
        <f t="shared" si="3"/>
        <v>441900</v>
      </c>
      <c r="O24" s="20">
        <f t="shared" si="3"/>
        <v>466900</v>
      </c>
      <c r="P24" s="23">
        <f t="shared" si="2"/>
        <v>5366800</v>
      </c>
    </row>
    <row r="25" spans="3:16" ht="15" thickTop="1" x14ac:dyDescent="0.3">
      <c r="D25" s="16"/>
      <c r="E25" s="16"/>
      <c r="F25" s="16"/>
      <c r="G25" s="16"/>
      <c r="H25" s="16"/>
      <c r="I25" s="16"/>
      <c r="J25" s="16"/>
      <c r="K25" s="16"/>
      <c r="L25" s="16"/>
      <c r="M25" s="16"/>
      <c r="N25" s="16"/>
      <c r="O25" s="16"/>
      <c r="P25" s="16"/>
    </row>
    <row r="26" spans="3:16" x14ac:dyDescent="0.3">
      <c r="C26" s="14" t="s">
        <v>48</v>
      </c>
      <c r="D26" s="16"/>
      <c r="E26" s="16"/>
      <c r="F26" s="16"/>
      <c r="G26" s="16"/>
      <c r="H26" s="16"/>
      <c r="I26" s="16"/>
      <c r="J26" s="16"/>
      <c r="K26" s="16"/>
      <c r="L26" s="16"/>
      <c r="M26" s="16"/>
      <c r="N26" s="16"/>
      <c r="O26" s="16"/>
      <c r="P26" s="16"/>
    </row>
    <row r="27" spans="3:16" x14ac:dyDescent="0.3">
      <c r="C27" t="s">
        <v>49</v>
      </c>
      <c r="D27" s="18">
        <f>D7*0.6</f>
        <v>2302840.1999999997</v>
      </c>
      <c r="E27" s="18">
        <f>E7*0.6</f>
        <v>1750502.3999999999</v>
      </c>
      <c r="F27" s="18">
        <f>F7*0.6</f>
        <v>2235177</v>
      </c>
      <c r="G27" s="18">
        <f>G7*0.6</f>
        <v>2963259</v>
      </c>
      <c r="H27" s="18">
        <f>H7*0.6</f>
        <v>2484432</v>
      </c>
      <c r="I27" s="18">
        <f>I7*0.6</f>
        <v>3537864</v>
      </c>
      <c r="J27" s="18">
        <f>J7*0.6</f>
        <v>1942920</v>
      </c>
      <c r="K27" s="18">
        <f>K7*0.6</f>
        <v>3177619.1999999997</v>
      </c>
      <c r="L27" s="18">
        <f>L7*0.6</f>
        <v>3855348</v>
      </c>
      <c r="M27" s="18">
        <f>M7*0.6</f>
        <v>2541715.1999999997</v>
      </c>
      <c r="N27" s="18">
        <f>N7*0.6</f>
        <v>2248201.7999999998</v>
      </c>
      <c r="O27" s="18">
        <f>O7*0.6</f>
        <v>3647376</v>
      </c>
      <c r="P27" s="21">
        <f t="shared" ref="P27:P31" si="4">SUM(D27:O27)</f>
        <v>32687254.800000001</v>
      </c>
    </row>
    <row r="28" spans="3:16" x14ac:dyDescent="0.3">
      <c r="C28" t="s">
        <v>50</v>
      </c>
      <c r="D28" s="18">
        <f>D7*0.1</f>
        <v>383806.7</v>
      </c>
      <c r="E28" s="18">
        <f>E7*0.1</f>
        <v>291750.40000000002</v>
      </c>
      <c r="F28" s="18">
        <f>F7*0.1</f>
        <v>372529.5</v>
      </c>
      <c r="G28" s="18">
        <f>G7*0.1</f>
        <v>493876.5</v>
      </c>
      <c r="H28" s="18">
        <f>H7*0.1</f>
        <v>414072</v>
      </c>
      <c r="I28" s="18">
        <f>I7*0.1</f>
        <v>589644</v>
      </c>
      <c r="J28" s="18">
        <f>J7*0.1</f>
        <v>323820</v>
      </c>
      <c r="K28" s="18">
        <f>K7*0.1</f>
        <v>529603.20000000007</v>
      </c>
      <c r="L28" s="18">
        <f>L7*0.1</f>
        <v>642558</v>
      </c>
      <c r="M28" s="18">
        <f>M7*0.1</f>
        <v>423619.2</v>
      </c>
      <c r="N28" s="18">
        <f>N7*0.1</f>
        <v>374700.30000000005</v>
      </c>
      <c r="O28" s="18">
        <f>O7*0.1</f>
        <v>607896</v>
      </c>
      <c r="P28" s="21">
        <f t="shared" si="4"/>
        <v>5447875.7999999998</v>
      </c>
    </row>
    <row r="29" spans="3:16" x14ac:dyDescent="0.3">
      <c r="C29" t="s">
        <v>51</v>
      </c>
      <c r="D29" s="18">
        <f>D7*0.05</f>
        <v>191903.35</v>
      </c>
      <c r="E29" s="18">
        <f>E7*0.05</f>
        <v>145875.20000000001</v>
      </c>
      <c r="F29" s="18">
        <f>F7*0.05</f>
        <v>186264.75</v>
      </c>
      <c r="G29" s="18">
        <f>G7*0.05</f>
        <v>246938.25</v>
      </c>
      <c r="H29" s="18">
        <f>H7*0.05</f>
        <v>207036</v>
      </c>
      <c r="I29" s="18">
        <f>I7*0.05</f>
        <v>294822</v>
      </c>
      <c r="J29" s="18">
        <f>J7*0.05</f>
        <v>161910</v>
      </c>
      <c r="K29" s="18">
        <f>K7*0.05</f>
        <v>264801.60000000003</v>
      </c>
      <c r="L29" s="18">
        <f>L7*0.05</f>
        <v>321279</v>
      </c>
      <c r="M29" s="18">
        <f>M7*0.05</f>
        <v>211809.6</v>
      </c>
      <c r="N29" s="18">
        <f>N7*0.05</f>
        <v>187350.15000000002</v>
      </c>
      <c r="O29" s="18">
        <f>O7*0.05</f>
        <v>303948</v>
      </c>
      <c r="P29" s="21">
        <f t="shared" si="4"/>
        <v>2723937.9</v>
      </c>
    </row>
    <row r="30" spans="3:16" ht="15" thickBot="1" x14ac:dyDescent="0.35">
      <c r="C30" t="s">
        <v>52</v>
      </c>
      <c r="D30" s="19">
        <f>D7*0.02</f>
        <v>76761.34</v>
      </c>
      <c r="E30" s="19">
        <f>E7*0.02</f>
        <v>58350.080000000002</v>
      </c>
      <c r="F30" s="19">
        <f>F7*0.02</f>
        <v>74505.900000000009</v>
      </c>
      <c r="G30" s="19">
        <f>G7*0.02</f>
        <v>98775.3</v>
      </c>
      <c r="H30" s="19">
        <f>H7*0.02</f>
        <v>82814.400000000009</v>
      </c>
      <c r="I30" s="19">
        <f>I7*0.02</f>
        <v>117928.8</v>
      </c>
      <c r="J30" s="19">
        <f>J7*0.02</f>
        <v>64764</v>
      </c>
      <c r="K30" s="19">
        <f>K7*0.02</f>
        <v>105920.64</v>
      </c>
      <c r="L30" s="19">
        <f>L7*0.02</f>
        <v>128511.6</v>
      </c>
      <c r="M30" s="19">
        <f>M7*0.02</f>
        <v>84723.839999999997</v>
      </c>
      <c r="N30" s="19">
        <f>N7*0.02</f>
        <v>74940.06</v>
      </c>
      <c r="O30" s="19">
        <f>O7*0.02</f>
        <v>121579.2</v>
      </c>
      <c r="P30" s="22">
        <f t="shared" si="4"/>
        <v>1089575.1599999999</v>
      </c>
    </row>
    <row r="31" spans="3:16" ht="15" thickBot="1" x14ac:dyDescent="0.35">
      <c r="C31" s="14" t="s">
        <v>53</v>
      </c>
      <c r="D31" s="20">
        <f>SUM(D27:D30)</f>
        <v>2955311.59</v>
      </c>
      <c r="E31" s="20">
        <f t="shared" ref="E31:O31" si="5">SUM(E27:E30)</f>
        <v>2246478.08</v>
      </c>
      <c r="F31" s="20">
        <f t="shared" si="5"/>
        <v>2868477.15</v>
      </c>
      <c r="G31" s="20">
        <f t="shared" si="5"/>
        <v>3802849.05</v>
      </c>
      <c r="H31" s="20">
        <f t="shared" si="5"/>
        <v>3188354.4</v>
      </c>
      <c r="I31" s="20">
        <f t="shared" si="5"/>
        <v>4540258.8</v>
      </c>
      <c r="J31" s="20">
        <f t="shared" si="5"/>
        <v>2493414</v>
      </c>
      <c r="K31" s="20">
        <f t="shared" si="5"/>
        <v>4077944.64</v>
      </c>
      <c r="L31" s="20">
        <f t="shared" si="5"/>
        <v>4947696.5999999996</v>
      </c>
      <c r="M31" s="20">
        <f t="shared" si="5"/>
        <v>3261867.84</v>
      </c>
      <c r="N31" s="20">
        <f t="shared" si="5"/>
        <v>2885192.3099999996</v>
      </c>
      <c r="O31" s="20">
        <f t="shared" si="5"/>
        <v>4680799.2</v>
      </c>
      <c r="P31" s="23">
        <f t="shared" si="4"/>
        <v>41948643.660000011</v>
      </c>
    </row>
    <row r="32" spans="3:16" ht="15.6" thickTop="1" thickBot="1" x14ac:dyDescent="0.35">
      <c r="D32" s="16"/>
      <c r="E32" s="16"/>
      <c r="F32" s="16"/>
      <c r="G32" s="16"/>
      <c r="H32" s="16"/>
      <c r="I32" s="16"/>
      <c r="J32" s="16"/>
      <c r="K32" s="16"/>
      <c r="L32" s="16"/>
      <c r="M32" s="16"/>
      <c r="N32" s="16"/>
      <c r="O32" s="16"/>
      <c r="P32" s="16"/>
    </row>
    <row r="33" spans="3:16" ht="15" thickBot="1" x14ac:dyDescent="0.35">
      <c r="C33" s="14" t="s">
        <v>54</v>
      </c>
      <c r="D33" s="20">
        <f>D9-D24-D31</f>
        <v>470855.41000000015</v>
      </c>
      <c r="E33" s="20">
        <f t="shared" ref="E33:O33" si="6">E9-E24-E31</f>
        <v>259125.91999999993</v>
      </c>
      <c r="F33" s="20">
        <f t="shared" si="6"/>
        <v>444917.85000000009</v>
      </c>
      <c r="G33" s="20">
        <f t="shared" si="6"/>
        <v>724015.95000000019</v>
      </c>
      <c r="H33" s="20">
        <f t="shared" si="6"/>
        <v>540465.60000000009</v>
      </c>
      <c r="I33" s="20">
        <f t="shared" si="6"/>
        <v>905281.20000000019</v>
      </c>
      <c r="J33" s="20">
        <f t="shared" si="6"/>
        <v>332886</v>
      </c>
      <c r="K33" s="20">
        <f t="shared" si="6"/>
        <v>806187.35999999987</v>
      </c>
      <c r="L33" s="20">
        <f t="shared" si="6"/>
        <v>1065983.4000000004</v>
      </c>
      <c r="M33" s="20">
        <f t="shared" si="6"/>
        <v>562424.16000000015</v>
      </c>
      <c r="N33" s="20">
        <f t="shared" si="6"/>
        <v>449910.69000000041</v>
      </c>
      <c r="O33" s="20">
        <f t="shared" si="6"/>
        <v>961260.79999999981</v>
      </c>
      <c r="P33" s="23">
        <f>SUM(D33:O33)</f>
        <v>7523314.3400000017</v>
      </c>
    </row>
    <row r="34" spans="3:16" ht="15" thickTop="1" x14ac:dyDescent="0.3">
      <c r="D34" s="16"/>
      <c r="E34" s="16"/>
      <c r="F34" s="16"/>
      <c r="G34" s="16"/>
      <c r="H34" s="16"/>
      <c r="I34" s="16"/>
      <c r="J34" s="16"/>
      <c r="K34" s="16"/>
      <c r="L34" s="16"/>
      <c r="M34" s="16"/>
      <c r="N34" s="16"/>
      <c r="O34" s="16"/>
      <c r="P34" s="16"/>
    </row>
    <row r="35" spans="3:16" x14ac:dyDescent="0.3">
      <c r="D35" s="16"/>
      <c r="E35" s="16"/>
      <c r="F35" s="16"/>
      <c r="G35" s="16"/>
      <c r="H35" s="16"/>
      <c r="I35" s="16"/>
      <c r="J35" s="16"/>
      <c r="K35" s="16"/>
      <c r="L35" s="16"/>
      <c r="M35" s="16"/>
      <c r="N35" s="16"/>
      <c r="O35" s="16"/>
      <c r="P35" s="16"/>
    </row>
    <row r="36" spans="3:16" x14ac:dyDescent="0.3">
      <c r="D36" s="16"/>
      <c r="E36" s="16"/>
      <c r="F36" s="16"/>
      <c r="G36" s="16"/>
      <c r="H36" s="16"/>
      <c r="I36" s="16"/>
      <c r="J36" s="16"/>
      <c r="K36" s="16"/>
      <c r="L36" s="16"/>
      <c r="M36" s="16"/>
      <c r="N36" s="16"/>
      <c r="O36" s="16"/>
      <c r="P36" s="16"/>
    </row>
    <row r="37" spans="3:16" x14ac:dyDescent="0.3">
      <c r="D37" s="16"/>
      <c r="E37" s="16"/>
      <c r="F37" s="16"/>
      <c r="G37" s="16"/>
      <c r="H37" s="16"/>
      <c r="I37" s="16"/>
      <c r="J37" s="16"/>
      <c r="K37" s="16"/>
      <c r="L37" s="16"/>
      <c r="M37" s="16"/>
      <c r="N37" s="16"/>
      <c r="O37" s="16"/>
      <c r="P37" s="16"/>
    </row>
    <row r="38" spans="3:16" x14ac:dyDescent="0.3">
      <c r="D38" s="16"/>
      <c r="E38" s="16"/>
      <c r="F38" s="16"/>
      <c r="G38" s="16"/>
      <c r="H38" s="16"/>
      <c r="I38" s="16"/>
      <c r="J38" s="16"/>
      <c r="K38" s="16"/>
      <c r="L38" s="16"/>
      <c r="M38" s="16"/>
      <c r="N38" s="16"/>
      <c r="O38" s="16"/>
      <c r="P38" s="16"/>
    </row>
    <row r="39" spans="3:16" x14ac:dyDescent="0.3">
      <c r="D39" s="16"/>
      <c r="E39" s="16"/>
      <c r="F39" s="16"/>
      <c r="G39" s="16"/>
      <c r="H39" s="16"/>
      <c r="I39" s="16"/>
      <c r="J39" s="16"/>
      <c r="K39" s="16"/>
      <c r="L39" s="16"/>
      <c r="M39" s="16"/>
      <c r="N39" s="16"/>
      <c r="O39" s="16"/>
      <c r="P39" s="16"/>
    </row>
    <row r="40" spans="3:16" x14ac:dyDescent="0.3">
      <c r="D40" s="16"/>
      <c r="E40" s="16"/>
      <c r="F40" s="16"/>
      <c r="G40" s="16"/>
      <c r="H40" s="16"/>
      <c r="I40" s="16"/>
      <c r="J40" s="16"/>
      <c r="K40" s="16"/>
      <c r="L40" s="16"/>
      <c r="M40" s="16"/>
      <c r="N40" s="16"/>
      <c r="O40" s="16"/>
      <c r="P40" s="16"/>
    </row>
    <row r="41" spans="3:16" x14ac:dyDescent="0.3">
      <c r="D41" s="16"/>
      <c r="E41" s="16"/>
      <c r="F41" s="16"/>
      <c r="G41" s="16"/>
      <c r="H41" s="16"/>
      <c r="I41" s="16"/>
      <c r="J41" s="16"/>
      <c r="K41" s="16"/>
      <c r="L41" s="16"/>
      <c r="M41" s="16"/>
      <c r="N41" s="16"/>
      <c r="O41" s="16"/>
      <c r="P41" s="16"/>
    </row>
    <row r="42" spans="3:16" x14ac:dyDescent="0.3">
      <c r="D42" s="16"/>
      <c r="E42" s="16"/>
      <c r="F42" s="16"/>
      <c r="G42" s="16"/>
      <c r="H42" s="16"/>
      <c r="I42" s="16"/>
      <c r="J42" s="16"/>
      <c r="K42" s="16"/>
      <c r="L42" s="16"/>
      <c r="M42" s="16"/>
      <c r="N42" s="16"/>
      <c r="O42" s="16"/>
      <c r="P42" s="16"/>
    </row>
    <row r="43" spans="3:16" x14ac:dyDescent="0.3">
      <c r="D43" s="16"/>
      <c r="E43" s="16"/>
      <c r="F43" s="16"/>
      <c r="G43" s="16"/>
      <c r="H43" s="16"/>
      <c r="I43" s="16"/>
      <c r="J43" s="16"/>
      <c r="K43" s="16"/>
      <c r="L43" s="16"/>
      <c r="M43" s="16"/>
      <c r="N43" s="16"/>
      <c r="O43" s="16"/>
      <c r="P43" s="16"/>
    </row>
    <row r="44" spans="3:16" x14ac:dyDescent="0.3">
      <c r="D44" s="16"/>
      <c r="E44" s="16"/>
      <c r="F44" s="16"/>
      <c r="G44" s="16"/>
      <c r="H44" s="16"/>
      <c r="I44" s="16"/>
      <c r="J44" s="16"/>
      <c r="K44" s="16"/>
      <c r="L44" s="16"/>
      <c r="M44" s="16"/>
      <c r="N44" s="16"/>
      <c r="O44" s="16"/>
      <c r="P44" s="16"/>
    </row>
    <row r="45" spans="3:16" x14ac:dyDescent="0.3">
      <c r="D45" s="16"/>
      <c r="E45" s="16"/>
      <c r="F45" s="16"/>
      <c r="G45" s="16"/>
      <c r="H45" s="16"/>
      <c r="I45" s="16"/>
      <c r="J45" s="16"/>
      <c r="K45" s="16"/>
      <c r="L45" s="16"/>
      <c r="M45" s="16"/>
      <c r="N45" s="16"/>
      <c r="O45" s="16"/>
      <c r="P45" s="16"/>
    </row>
    <row r="46" spans="3:16" x14ac:dyDescent="0.3">
      <c r="D46" s="16"/>
      <c r="E46" s="16"/>
      <c r="F46" s="16"/>
      <c r="G46" s="16"/>
      <c r="H46" s="16"/>
      <c r="I46" s="16"/>
      <c r="J46" s="16"/>
      <c r="K46" s="16"/>
      <c r="L46" s="16"/>
      <c r="M46" s="16"/>
      <c r="N46" s="16"/>
      <c r="O46" s="16"/>
      <c r="P46" s="16"/>
    </row>
    <row r="47" spans="3:16" x14ac:dyDescent="0.3">
      <c r="D47" s="16"/>
      <c r="E47" s="16"/>
      <c r="F47" s="16"/>
      <c r="G47" s="16"/>
      <c r="H47" s="16"/>
      <c r="I47" s="16"/>
      <c r="J47" s="16"/>
      <c r="K47" s="16"/>
      <c r="L47" s="16"/>
      <c r="M47" s="16"/>
      <c r="N47" s="16"/>
      <c r="O47" s="16"/>
      <c r="P47" s="16"/>
    </row>
    <row r="48" spans="3:16" x14ac:dyDescent="0.3">
      <c r="D48" s="16"/>
      <c r="E48" s="16"/>
      <c r="F48" s="16"/>
      <c r="G48" s="16"/>
      <c r="H48" s="16"/>
      <c r="I48" s="16"/>
      <c r="J48" s="16"/>
      <c r="K48" s="16"/>
      <c r="L48" s="16"/>
      <c r="M48" s="16"/>
      <c r="N48" s="16"/>
      <c r="O48" s="16"/>
      <c r="P48" s="16"/>
    </row>
    <row r="49" spans="4:16" x14ac:dyDescent="0.3">
      <c r="D49" s="16"/>
      <c r="E49" s="16"/>
      <c r="F49" s="16"/>
      <c r="G49" s="16"/>
      <c r="H49" s="16"/>
      <c r="I49" s="16"/>
      <c r="J49" s="16"/>
      <c r="K49" s="16"/>
      <c r="L49" s="16"/>
      <c r="M49" s="16"/>
      <c r="N49" s="16"/>
      <c r="O49" s="16"/>
      <c r="P49" s="16"/>
    </row>
    <row r="50" spans="4:16" x14ac:dyDescent="0.3">
      <c r="D50" s="16"/>
      <c r="E50" s="16"/>
      <c r="F50" s="16"/>
      <c r="G50" s="16"/>
      <c r="H50" s="16"/>
      <c r="I50" s="16"/>
      <c r="J50" s="16"/>
      <c r="K50" s="16"/>
      <c r="L50" s="16"/>
      <c r="M50" s="16"/>
      <c r="N50" s="16"/>
      <c r="O50" s="16"/>
      <c r="P50" s="16"/>
    </row>
    <row r="51" spans="4:16" x14ac:dyDescent="0.3">
      <c r="D51" s="16"/>
      <c r="E51" s="16"/>
      <c r="F51" s="16"/>
      <c r="G51" s="16"/>
      <c r="H51" s="16"/>
      <c r="I51" s="16"/>
      <c r="J51" s="16"/>
      <c r="K51" s="16"/>
      <c r="L51" s="16"/>
      <c r="M51" s="16"/>
      <c r="N51" s="16"/>
      <c r="O51" s="16"/>
      <c r="P51" s="16"/>
    </row>
    <row r="52" spans="4:16" x14ac:dyDescent="0.3">
      <c r="D52" s="16"/>
      <c r="E52" s="16"/>
      <c r="F52" s="16"/>
      <c r="G52" s="16"/>
      <c r="H52" s="16"/>
      <c r="I52" s="16"/>
      <c r="J52" s="16"/>
      <c r="K52" s="16"/>
      <c r="L52" s="16"/>
      <c r="M52" s="16"/>
      <c r="N52" s="16"/>
      <c r="O52" s="16"/>
      <c r="P52" s="16"/>
    </row>
    <row r="53" spans="4:16" x14ac:dyDescent="0.3">
      <c r="D53" s="16"/>
      <c r="E53" s="16"/>
      <c r="F53" s="16"/>
      <c r="G53" s="16"/>
      <c r="H53" s="16"/>
      <c r="I53" s="16"/>
      <c r="J53" s="16"/>
      <c r="K53" s="16"/>
      <c r="L53" s="16"/>
      <c r="M53" s="16"/>
      <c r="N53" s="16"/>
      <c r="O53" s="16"/>
      <c r="P53" s="16"/>
    </row>
    <row r="54" spans="4:16" x14ac:dyDescent="0.3">
      <c r="D54" s="16"/>
      <c r="E54" s="16"/>
      <c r="F54" s="16"/>
      <c r="G54" s="16"/>
      <c r="H54" s="16"/>
      <c r="I54" s="16"/>
      <c r="J54" s="16"/>
      <c r="K54" s="16"/>
      <c r="L54" s="16"/>
      <c r="M54" s="16"/>
      <c r="N54" s="16"/>
      <c r="O54" s="16"/>
      <c r="P54" s="16"/>
    </row>
    <row r="55" spans="4:16" x14ac:dyDescent="0.3">
      <c r="D55" s="16"/>
      <c r="E55" s="16"/>
      <c r="F55" s="16"/>
      <c r="G55" s="16"/>
      <c r="H55" s="16"/>
      <c r="I55" s="16"/>
      <c r="J55" s="16"/>
      <c r="K55" s="16"/>
      <c r="L55" s="16"/>
      <c r="M55" s="16"/>
      <c r="N55" s="16"/>
      <c r="O55" s="16"/>
      <c r="P55" s="16"/>
    </row>
    <row r="56" spans="4:16" x14ac:dyDescent="0.3">
      <c r="D56" s="16"/>
      <c r="E56" s="16"/>
      <c r="F56" s="16"/>
      <c r="G56" s="16"/>
      <c r="H56" s="16"/>
      <c r="I56" s="16"/>
      <c r="J56" s="16"/>
      <c r="K56" s="16"/>
      <c r="L56" s="16"/>
      <c r="M56" s="16"/>
      <c r="N56" s="16"/>
      <c r="O56" s="16"/>
      <c r="P56" s="16"/>
    </row>
    <row r="57" spans="4:16" x14ac:dyDescent="0.3">
      <c r="D57" s="16"/>
      <c r="E57" s="16"/>
      <c r="F57" s="16"/>
      <c r="G57" s="16"/>
      <c r="H57" s="16"/>
      <c r="I57" s="16"/>
      <c r="J57" s="16"/>
      <c r="K57" s="16"/>
      <c r="L57" s="16"/>
      <c r="M57" s="16"/>
      <c r="N57" s="16"/>
      <c r="O57" s="16"/>
      <c r="P57" s="16"/>
    </row>
    <row r="58" spans="4:16" x14ac:dyDescent="0.3">
      <c r="D58" s="16"/>
      <c r="E58" s="16"/>
      <c r="F58" s="16"/>
      <c r="G58" s="16"/>
      <c r="H58" s="16"/>
      <c r="I58" s="16"/>
      <c r="J58" s="16"/>
      <c r="K58" s="16"/>
      <c r="L58" s="16"/>
      <c r="M58" s="16"/>
      <c r="N58" s="16"/>
      <c r="O58" s="16"/>
      <c r="P58" s="16"/>
    </row>
    <row r="59" spans="4:16" x14ac:dyDescent="0.3">
      <c r="D59" s="16"/>
      <c r="E59" s="16"/>
      <c r="F59" s="16"/>
      <c r="G59" s="16"/>
      <c r="H59" s="16"/>
      <c r="I59" s="16"/>
      <c r="J59" s="16"/>
      <c r="K59" s="16"/>
      <c r="L59" s="16"/>
      <c r="M59" s="16"/>
      <c r="N59" s="16"/>
      <c r="O59" s="16"/>
      <c r="P59" s="16"/>
    </row>
    <row r="60" spans="4:16" x14ac:dyDescent="0.3">
      <c r="D60" s="16"/>
      <c r="E60" s="16"/>
      <c r="F60" s="16"/>
      <c r="G60" s="16"/>
      <c r="H60" s="16"/>
      <c r="I60" s="16"/>
      <c r="J60" s="16"/>
      <c r="K60" s="16"/>
      <c r="L60" s="16"/>
      <c r="M60" s="16"/>
      <c r="N60" s="16"/>
      <c r="O60" s="16"/>
      <c r="P60" s="16"/>
    </row>
    <row r="61" spans="4:16" x14ac:dyDescent="0.3">
      <c r="D61" s="16"/>
      <c r="E61" s="16"/>
      <c r="F61" s="16"/>
      <c r="G61" s="16"/>
      <c r="H61" s="16"/>
      <c r="I61" s="16"/>
      <c r="J61" s="16"/>
      <c r="K61" s="16"/>
      <c r="L61" s="16"/>
      <c r="M61" s="16"/>
      <c r="N61" s="16"/>
      <c r="O61" s="16"/>
      <c r="P61" s="16"/>
    </row>
    <row r="62" spans="4:16" x14ac:dyDescent="0.3">
      <c r="D62" s="16"/>
      <c r="E62" s="16"/>
      <c r="F62" s="16"/>
      <c r="G62" s="16"/>
      <c r="H62" s="16"/>
      <c r="I62" s="16"/>
      <c r="J62" s="16"/>
      <c r="K62" s="16"/>
      <c r="L62" s="16"/>
      <c r="M62" s="16"/>
      <c r="N62" s="16"/>
      <c r="O62" s="16"/>
      <c r="P62" s="16"/>
    </row>
    <row r="63" spans="4:16" x14ac:dyDescent="0.3">
      <c r="D63" s="16"/>
      <c r="E63" s="16"/>
      <c r="F63" s="16"/>
      <c r="G63" s="16"/>
      <c r="H63" s="16"/>
      <c r="I63" s="16"/>
      <c r="J63" s="16"/>
      <c r="K63" s="16"/>
      <c r="L63" s="16"/>
      <c r="M63" s="16"/>
      <c r="N63" s="16"/>
      <c r="O63" s="16"/>
      <c r="P63" s="16"/>
    </row>
    <row r="64" spans="4:16" x14ac:dyDescent="0.3">
      <c r="D64" s="16"/>
      <c r="E64" s="16"/>
      <c r="F64" s="16"/>
      <c r="G64" s="16"/>
      <c r="H64" s="16"/>
      <c r="I64" s="16"/>
      <c r="J64" s="16"/>
      <c r="K64" s="16"/>
      <c r="L64" s="16"/>
      <c r="M64" s="16"/>
      <c r="N64" s="16"/>
      <c r="O64" s="16"/>
      <c r="P64" s="16"/>
    </row>
    <row r="65" spans="4:16" x14ac:dyDescent="0.3">
      <c r="D65" s="16"/>
      <c r="E65" s="16"/>
      <c r="F65" s="16"/>
      <c r="G65" s="16"/>
      <c r="H65" s="16"/>
      <c r="I65" s="16"/>
      <c r="J65" s="16"/>
      <c r="K65" s="16"/>
      <c r="L65" s="16"/>
      <c r="M65" s="16"/>
      <c r="N65" s="16"/>
      <c r="O65" s="16"/>
      <c r="P65" s="16"/>
    </row>
    <row r="66" spans="4:16" x14ac:dyDescent="0.3">
      <c r="D66" s="16"/>
      <c r="E66" s="16"/>
      <c r="F66" s="16"/>
      <c r="G66" s="16"/>
      <c r="H66" s="16"/>
      <c r="I66" s="16"/>
      <c r="J66" s="16"/>
      <c r="K66" s="16"/>
      <c r="L66" s="16"/>
      <c r="M66" s="16"/>
      <c r="N66" s="16"/>
      <c r="O66" s="16"/>
      <c r="P66" s="16"/>
    </row>
    <row r="67" spans="4:16" x14ac:dyDescent="0.3">
      <c r="D67" s="16"/>
      <c r="E67" s="16"/>
      <c r="F67" s="16"/>
      <c r="G67" s="16"/>
      <c r="H67" s="16"/>
      <c r="I67" s="16"/>
      <c r="J67" s="16"/>
      <c r="K67" s="16"/>
      <c r="L67" s="16"/>
      <c r="M67" s="16"/>
      <c r="N67" s="16"/>
      <c r="O67" s="16"/>
      <c r="P67" s="16"/>
    </row>
    <row r="68" spans="4:16" x14ac:dyDescent="0.3">
      <c r="D68" s="16"/>
      <c r="E68" s="16"/>
      <c r="F68" s="16"/>
      <c r="G68" s="16"/>
      <c r="H68" s="16"/>
      <c r="I68" s="16"/>
      <c r="J68" s="16"/>
      <c r="K68" s="16"/>
      <c r="L68" s="16"/>
      <c r="M68" s="16"/>
      <c r="N68" s="16"/>
      <c r="O68" s="16"/>
      <c r="P68" s="16"/>
    </row>
    <row r="69" spans="4:16" x14ac:dyDescent="0.3">
      <c r="D69" s="16"/>
      <c r="E69" s="16"/>
      <c r="F69" s="16"/>
      <c r="G69" s="16"/>
      <c r="H69" s="16"/>
      <c r="I69" s="16"/>
      <c r="J69" s="16"/>
      <c r="K69" s="16"/>
      <c r="L69" s="16"/>
      <c r="M69" s="16"/>
      <c r="N69" s="16"/>
      <c r="O69" s="16"/>
      <c r="P69" s="16"/>
    </row>
    <row r="70" spans="4:16" x14ac:dyDescent="0.3">
      <c r="D70" s="16"/>
      <c r="E70" s="16"/>
      <c r="F70" s="16"/>
      <c r="G70" s="16"/>
      <c r="H70" s="16"/>
      <c r="I70" s="16"/>
      <c r="J70" s="16"/>
      <c r="K70" s="16"/>
      <c r="L70" s="16"/>
      <c r="M70" s="16"/>
      <c r="N70" s="16"/>
      <c r="O70" s="16"/>
      <c r="P70" s="16"/>
    </row>
    <row r="71" spans="4:16" x14ac:dyDescent="0.3">
      <c r="D71" s="16"/>
      <c r="E71" s="16"/>
      <c r="F71" s="16"/>
      <c r="G71" s="16"/>
      <c r="H71" s="16"/>
      <c r="I71" s="16"/>
      <c r="J71" s="16"/>
      <c r="K71" s="16"/>
      <c r="L71" s="16"/>
      <c r="M71" s="16"/>
      <c r="N71" s="16"/>
      <c r="O71" s="16"/>
      <c r="P71" s="16"/>
    </row>
    <row r="72" spans="4:16" x14ac:dyDescent="0.3">
      <c r="D72" s="16"/>
      <c r="E72" s="16"/>
      <c r="F72" s="16"/>
      <c r="G72" s="16"/>
      <c r="H72" s="16"/>
      <c r="I72" s="16"/>
      <c r="J72" s="16"/>
      <c r="K72" s="16"/>
      <c r="L72" s="16"/>
      <c r="M72" s="16"/>
      <c r="N72" s="16"/>
      <c r="O72" s="16"/>
      <c r="P72" s="16"/>
    </row>
    <row r="73" spans="4:16" x14ac:dyDescent="0.3">
      <c r="D73" s="16"/>
      <c r="E73" s="16"/>
      <c r="F73" s="16"/>
      <c r="G73" s="16"/>
      <c r="H73" s="16"/>
      <c r="I73" s="16"/>
      <c r="J73" s="16"/>
      <c r="K73" s="16"/>
      <c r="L73" s="16"/>
      <c r="M73" s="16"/>
      <c r="N73" s="16"/>
      <c r="O73" s="16"/>
      <c r="P73" s="16"/>
    </row>
    <row r="74" spans="4:16" x14ac:dyDescent="0.3">
      <c r="D74" s="16"/>
      <c r="E74" s="16"/>
      <c r="F74" s="16"/>
      <c r="G74" s="16"/>
      <c r="H74" s="16"/>
      <c r="I74" s="16"/>
      <c r="J74" s="16"/>
      <c r="K74" s="16"/>
      <c r="L74" s="16"/>
      <c r="M74" s="16"/>
      <c r="N74" s="16"/>
      <c r="O74" s="16"/>
      <c r="P74" s="16"/>
    </row>
    <row r="75" spans="4:16" x14ac:dyDescent="0.3">
      <c r="D75" s="16"/>
      <c r="E75" s="16"/>
      <c r="F75" s="16"/>
      <c r="G75" s="16"/>
      <c r="H75" s="16"/>
      <c r="I75" s="16"/>
      <c r="J75" s="16"/>
      <c r="K75" s="16"/>
      <c r="L75" s="16"/>
      <c r="M75" s="16"/>
      <c r="N75" s="16"/>
      <c r="O75" s="16"/>
      <c r="P75" s="16"/>
    </row>
    <row r="76" spans="4:16" x14ac:dyDescent="0.3">
      <c r="D76" s="16"/>
      <c r="E76" s="16"/>
      <c r="F76" s="16"/>
      <c r="G76" s="16"/>
      <c r="H76" s="16"/>
      <c r="I76" s="16"/>
      <c r="J76" s="16"/>
      <c r="K76" s="16"/>
      <c r="L76" s="16"/>
      <c r="M76" s="16"/>
      <c r="N76" s="16"/>
      <c r="O76" s="16"/>
      <c r="P76" s="16"/>
    </row>
    <row r="77" spans="4:16" x14ac:dyDescent="0.3">
      <c r="D77" s="16"/>
      <c r="E77" s="16"/>
      <c r="F77" s="16"/>
      <c r="G77" s="16"/>
      <c r="H77" s="16"/>
      <c r="I77" s="16"/>
      <c r="J77" s="16"/>
      <c r="K77" s="16"/>
      <c r="L77" s="16"/>
      <c r="M77" s="16"/>
      <c r="N77" s="16"/>
      <c r="O77" s="16"/>
      <c r="P77" s="16"/>
    </row>
    <row r="78" spans="4:16" x14ac:dyDescent="0.3">
      <c r="D78" s="16"/>
      <c r="E78" s="16"/>
      <c r="F78" s="16"/>
      <c r="G78" s="16"/>
      <c r="H78" s="16"/>
      <c r="I78" s="16"/>
      <c r="J78" s="16"/>
      <c r="K78" s="16"/>
      <c r="L78" s="16"/>
      <c r="M78" s="16"/>
      <c r="N78" s="16"/>
      <c r="O78" s="16"/>
      <c r="P78" s="16"/>
    </row>
    <row r="79" spans="4:16" x14ac:dyDescent="0.3">
      <c r="D79" s="16"/>
      <c r="E79" s="16"/>
      <c r="F79" s="16"/>
      <c r="G79" s="16"/>
      <c r="H79" s="16"/>
      <c r="I79" s="16"/>
      <c r="J79" s="16"/>
      <c r="K79" s="16"/>
      <c r="L79" s="16"/>
      <c r="M79" s="16"/>
      <c r="N79" s="16"/>
      <c r="O79" s="16"/>
      <c r="P79" s="16"/>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Videodecompta</vt:lpstr>
      <vt:lpstr>Ventes</vt:lpstr>
      <vt:lpstr>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2023-06-26T10:04:08Z</dcterms:created>
  <dcterms:modified xsi:type="dcterms:W3CDTF">2023-06-26T11:15:50Z</dcterms:modified>
</cp:coreProperties>
</file>